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<sst xmlns="http://schemas.openxmlformats.org/spreadsheetml/2006/main" count="692" uniqueCount="283">
  <si>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</si>
  <si>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</si>
  <si>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</si>
  <si>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</si>
  <si>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</si>
  <si>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</si>
  <si>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</si>
  <si>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</si>
  <si>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</si>
  <si>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</si>
  <si>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</si>
  <si>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</si>
  <si>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</si>
  <si>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</si>
  <si>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</si>
  <si>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</si>
  <si>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</si>
  <si>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</si>
  <si>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</si>
  <si>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</si>
  <si>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</si>
  <si>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</si>
  <si>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</si>
  <si>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</si>
  <si>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</si>
  <si>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</si>
  <si>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</si>
  <si>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</si>
  <si>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</si>
  <si>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</si>
  <si>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</si>
  <si>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</si>
  <si>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</si>
  <si>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</si>
  <si>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</si>
  <si>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</si>
  <si>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</si>
  <si>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</si>
  <si>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</si>
  <si>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</si>
  <si>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</si>
  <si>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</si>
  <si>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</si>
  <si>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</si>
  <si>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</si>
  <si>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</si>
  <si>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</si>
  <si>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</si>
  <si>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</si>
  <si>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</si>
  <si>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</si>
  <si>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</si>
  <si>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</si>
  <si>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</si>
  <si>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</si>
  <si>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</si>
  <si>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</si>
  <si>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</si>
  <si>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</si>
  <si>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</si>
  <si>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</si>
  <si>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</si>
  <si>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</si>
  <si>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</si>
  <si>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</si>
  <si>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</si>
  <si>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</si>
  <si>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</si>
  <si>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</si>
  <si>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</si>
  <si>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</si>
  <si>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</si>
  <si>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</si>
  <si>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</si>
  <si>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</si>
  <si>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</si>
  <si>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</si>
  <si>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</si>
  <si>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</si>
  <si>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</si>
  <si>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</si>
  <si>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</si>
  <si>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</si>
  <si>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</si>
  <si>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</si>
  <si>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</si>
  <si>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</si>
  <si>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</si>
  <si>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</si>
  <si>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</si>
  <si>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</si>
  <si>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</si>
  <si>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</si>
  <si>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</si>
  <si>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</si>
  <si>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</si>
  <si>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</si>
  <si>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</si>
  <si>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</si>
  <si>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</si>
  <si>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</si>
  <si>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</si>
  <si>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</si>
  <si>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</si>
  <si>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</si>
  <si>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</si>
  <si>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</si>
  <si>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</si>
  <si>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</si>
  <si>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</si>
  <si>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</si>
  <si>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</si>
  <si>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</si>
  <si>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</si>
  <si>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</si>
  <si>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</si>
  <si>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</si>
  <si>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</si>
  <si>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</si>
  <si>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</si>
  <si>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</si>
  <si>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</si>
  <si>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</si>
  <si>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</si>
  <si>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</si>
  <si>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</si>
  <si>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</si>
  <si>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</si>
  <si>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</si>
  <si>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</si>
  <si>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</si>
  <si>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</si>
  <si>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</si>
  <si>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</si>
  <si>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</si>
  <si>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</si>
  <si>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</si>
  <si>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</si>
  <si>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</si>
  <si>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</si>
  <si>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</si>
  <si>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</si>
  <si>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</si>
  <si>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</si>
  <si>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</si>
  <si>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</si>
  <si>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</si>
  <si>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</si>
  <si>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</si>
  <si>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</si>
  <si>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</si>
  <si>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</si>
  <si>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</si>
  <si>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</si>
  <si>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</si>
  <si>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</si>
  <si>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</si>
  <si>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</si>
  <si>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</si>
  <si>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</si>
  <si>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</si>
  <si>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</si>
  <si>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</si>
  <si>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</si>
  <si>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</si>
  <si>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</si>
  <si>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</si>
  <si>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</si>
  <si>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</si>
  <si>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</si>
  <si>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</si>
  <si>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</si>
  <si>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</si>
  <si>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</si>
  <si>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</si>
  <si>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</si>
  <si>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</si>
  <si>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</si>
  <si>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</si>
  <si>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</si>
  <si>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</si>
  <si>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</si>
  <si>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</si>
  <si>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</si>
  <si>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</si>
  <si>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</si>
  <si>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</si>
  <si>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</si>
  <si>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</si>
  <si>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</si>
  <si>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</si>
  <si>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</si>
  <si>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</si>
  <si>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</si>
  <si>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</si>
  <si>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</si>
  <si>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</si>
  <si>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</si>
  <si>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</si>
  <si>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</si>
  <si>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</si>
  <si>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</si>
  <si>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</si>
  <si>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</si>
  <si>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</si>
  <si>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</si>
  <si>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</si>
  <si>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</si>
  <si>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</si>
  <si>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</si>
  <si>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</si>
  <si>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</si>
  <si>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</si>
  <si>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</si>
  <si>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</si>
  <si>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</si>
  <si>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</si>
  <si>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</si>
  <si>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</si>
  <si>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</si>
  <si>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</si>
  <si>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</si>
  <si>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</si>
  <si>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</si>
  <si>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</si>
  <si>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</si>
  <si>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</si>
  <si>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</si>
  <si>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</si>
  <si>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</si>
  <si>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</si>
  <si>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</si>
  <si>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</si>
  <si>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</si>
  <si>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</si>
  <si>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</si>
  <si>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</si>
  <si>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</si>
  <si>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</si>
  <si>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</si>
  <si>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</si>
  <si>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</si>
  <si>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</si>
  <si>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</si>
  <si>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</si>
  <si>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</si>
  <si>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</si>
  <si>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</si>
  <si>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</si>
  <si>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</si>
  <si>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</si>
  <si>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</si>
  <si>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</si>
  <si>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</si>
  <si>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</si>
  <si>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</si>
  <si>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</si>
  <si>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</si>
  <si>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</si>
  <si>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</si>
  <si>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</si>
  <si>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</si>
  <si>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</si>
  <si>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</si>
  <si>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</si>
  <si>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</si>
  <si>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</si>
  <si>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</si>
  <si>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</si>
  <si>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</si>
  <si>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</si>
  <si>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</si>
  <si>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</si>
  <si>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</si>
  <si>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</si>
  <si>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</si>
  <si>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</si>
  <si>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</si>
  <si>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M</t>
  </si>
  <si>
    <t>(설문지 : FFQ 95문항 설문지, 사용자 : 박정환, ID : H1900597)</t>
  </si>
  <si>
    <t>2021년 02월 17일 16:20:52</t>
  </si>
  <si>
    <t>H1900597</t>
  </si>
  <si>
    <t>박정환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</si>
</sst>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58.123100000000001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10416"/>
        <c:axId val="253273976"/>
      </c:barChart>
      <c:catAx>
        <c:axId val="2074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3976"/>
        <c:crosses val="autoZero"/>
        <c:auto val="1"/>
        <c:lblAlgn val="ctr"/>
        <c:lblOffset val="100"/>
        <c:noMultiLvlLbl val="0"/>
      </c:catAx>
      <c:valAx>
        <c:axId val="25327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1.8684641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808"/>
        <c:axId val="253760888"/>
      </c:barChart>
      <c:catAx>
        <c:axId val="25376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0888"/>
        <c:crosses val="autoZero"/>
        <c:auto val="1"/>
        <c:lblAlgn val="ctr"/>
        <c:lblOffset val="100"/>
        <c:noMultiLvlLbl val="0"/>
      </c:catAx>
      <c:valAx>
        <c:axId val="25376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0.46093289999999998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1672"/>
        <c:axId val="253765984"/>
      </c:barChart>
      <c:catAx>
        <c:axId val="25376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984"/>
        <c:crosses val="autoZero"/>
        <c:auto val="1"/>
        <c:lblAlgn val="ctr"/>
        <c:lblOffset val="100"/>
        <c:noMultiLvlLbl val="0"/>
      </c:catAx>
      <c:valAx>
        <c:axId val="2537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1024.454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2064"/>
        <c:axId val="253762456"/>
      </c:barChart>
      <c:catAx>
        <c:axId val="2537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2456"/>
        <c:crosses val="autoZero"/>
        <c:auto val="1"/>
        <c:lblAlgn val="ctr"/>
        <c:lblOffset val="100"/>
        <c:noMultiLvlLbl val="0"/>
      </c:catAx>
      <c:valAx>
        <c:axId val="2537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2323.3344999999999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6376"/>
        <c:axId val="253766768"/>
      </c:barChart>
      <c:catAx>
        <c:axId val="25376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6768"/>
        <c:crosses val="autoZero"/>
        <c:auto val="1"/>
        <c:lblAlgn val="ctr"/>
        <c:lblOffset val="100"/>
        <c:noMultiLvlLbl val="0"/>
      </c:catAx>
      <c:valAx>
        <c:axId val="253766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93.823943999999997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7944"/>
        <c:axId val="253272016"/>
      </c:barChart>
      <c:catAx>
        <c:axId val="2537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016"/>
        <c:crosses val="autoZero"/>
        <c:auto val="1"/>
        <c:lblAlgn val="ctr"/>
        <c:lblOffset val="100"/>
        <c:noMultiLvlLbl val="0"/>
      </c:catAx>
      <c:valAx>
        <c:axId val="25327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111.82538599999999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5160"/>
        <c:axId val="254257120"/>
      </c:barChart>
      <c:catAx>
        <c:axId val="25425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7120"/>
        <c:crosses val="autoZero"/>
        <c:auto val="1"/>
        <c:lblAlgn val="ctr"/>
        <c:lblOffset val="100"/>
        <c:noMultiLvlLbl val="0"/>
      </c:catAx>
      <c:valAx>
        <c:axId val="2542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10.166835000000001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3984"/>
        <c:axId val="254255944"/>
      </c:barChart>
      <c:catAx>
        <c:axId val="2542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944"/>
        <c:crosses val="autoZero"/>
        <c:auto val="1"/>
        <c:lblAlgn val="ctr"/>
        <c:lblOffset val="100"/>
        <c:noMultiLvlLbl val="0"/>
      </c:catAx>
      <c:valAx>
        <c:axId val="25425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730.81740000000002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4376"/>
        <c:axId val="254255552"/>
      </c:barChart>
      <c:catAx>
        <c:axId val="254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552"/>
        <c:crosses val="autoZero"/>
        <c:auto val="1"/>
        <c:lblAlgn val="ctr"/>
        <c:lblOffset val="100"/>
        <c:noMultiLvlLbl val="0"/>
      </c:catAx>
      <c:valAx>
        <c:axId val="254255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8.4865399999999994E-2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6336"/>
        <c:axId val="254256728"/>
      </c:barChart>
      <c:catAx>
        <c:axId val="25425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6728"/>
        <c:crosses val="autoZero"/>
        <c:auto val="1"/>
        <c:lblAlgn val="ctr"/>
        <c:lblOffset val="100"/>
        <c:noMultiLvlLbl val="0"/>
      </c:catAx>
      <c:valAx>
        <c:axId val="2542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3.5791659999999998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7512"/>
        <c:axId val="254258296"/>
      </c:barChart>
      <c:catAx>
        <c:axId val="254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8296"/>
        <c:crosses val="autoZero"/>
        <c:auto val="1"/>
        <c:lblAlgn val="ctr"/>
        <c:lblOffset val="100"/>
        <c:noMultiLvlLbl val="0"/>
      </c:catAx>
      <c:valAx>
        <c:axId val="25425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19.363688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1232"/>
        <c:axId val="253270056"/>
      </c:barChart>
      <c:catAx>
        <c:axId val="2532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056"/>
        <c:crosses val="autoZero"/>
        <c:auto val="1"/>
        <c:lblAlgn val="ctr"/>
        <c:lblOffset val="100"/>
        <c:noMultiLvlLbl val="0"/>
      </c:catAx>
      <c:valAx>
        <c:axId val="25327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105.68545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9864"/>
        <c:axId val="254252416"/>
      </c:barChart>
      <c:catAx>
        <c:axId val="2542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2416"/>
        <c:crosses val="autoZero"/>
        <c:auto val="1"/>
        <c:lblAlgn val="ctr"/>
        <c:lblOffset val="100"/>
        <c:noMultiLvlLbl val="0"/>
      </c:catAx>
      <c:valAx>
        <c:axId val="2542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73.874600000000001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2808"/>
        <c:axId val="255008200"/>
      </c:barChart>
      <c:catAx>
        <c:axId val="25425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8200"/>
        <c:crosses val="autoZero"/>
        <c:auto val="1"/>
        <c:lblAlgn val="ctr"/>
        <c:lblOffset val="100"/>
        <c:noMultiLvlLbl val="0"/>
      </c:catAx>
      <c:valAx>
        <c:axId val="25500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5.1630000000000003</c:v>
                </c:pt>
                <c:pt idx="1">
                  <c:v>7.1449999999999996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8592"/>
        <c:axId val="255007024"/>
      </c:barChart>
      <c:catAx>
        <c:axId val="2550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024"/>
        <c:crosses val="autoZero"/>
        <c:auto val="1"/>
        <c:lblAlgn val="ctr"/>
        <c:lblOffset val="100"/>
        <c:noMultiLvlLbl val="0"/>
      </c:catAx>
      <c:valAx>
        <c:axId val="25500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7.5139829999999996</c:v>
                </c:pt>
                <c:pt idx="1">
                  <c:v>9.0831730000000004</c:v>
                </c:pt>
                <c:pt idx="2">
                  <c:v>9.2025220000000001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340.63510000000002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6632"/>
        <c:axId val="255010160"/>
      </c:barChart>
      <c:catAx>
        <c:axId val="25500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0160"/>
        <c:crosses val="autoZero"/>
        <c:auto val="1"/>
        <c:lblAlgn val="ctr"/>
        <c:lblOffset val="100"/>
        <c:noMultiLvlLbl val="0"/>
      </c:catAx>
      <c:valAx>
        <c:axId val="255010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13.629365999999999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9376"/>
        <c:axId val="255011336"/>
      </c:barChart>
      <c:catAx>
        <c:axId val="2550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1336"/>
        <c:crosses val="autoZero"/>
        <c:auto val="1"/>
        <c:lblAlgn val="ctr"/>
        <c:lblOffset val="100"/>
        <c:noMultiLvlLbl val="0"/>
      </c:catAx>
      <c:valAx>
        <c:axId val="2550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78.290000000000006</c:v>
                </c:pt>
                <c:pt idx="1">
                  <c:v>7.2050000000000001</c:v>
                </c:pt>
                <c:pt idx="2">
                  <c:v>14.505000000000001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9768"/>
        <c:axId val="255005848"/>
      </c:barChart>
      <c:catAx>
        <c:axId val="2550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848"/>
        <c:crosses val="autoZero"/>
        <c:auto val="1"/>
        <c:lblAlgn val="ctr"/>
        <c:lblOffset val="100"/>
        <c:noMultiLvlLbl val="0"/>
      </c:catAx>
      <c:valAx>
        <c:axId val="2550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2117.7831999999999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4672"/>
        <c:axId val="255005456"/>
      </c:barChart>
      <c:catAx>
        <c:axId val="255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456"/>
        <c:crosses val="autoZero"/>
        <c:auto val="1"/>
        <c:lblAlgn val="ctr"/>
        <c:lblOffset val="100"/>
        <c:noMultiLvlLbl val="0"/>
      </c:catAx>
      <c:valAx>
        <c:axId val="25500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67.564459999999997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7416"/>
        <c:axId val="255007808"/>
      </c:barChart>
      <c:catAx>
        <c:axId val="2550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808"/>
        <c:crosses val="autoZero"/>
        <c:auto val="1"/>
        <c:lblAlgn val="ctr"/>
        <c:lblOffset val="100"/>
        <c:noMultiLvlLbl val="0"/>
      </c:catAx>
      <c:valAx>
        <c:axId val="2550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338.04635999999999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3904"/>
        <c:axId val="436663120"/>
      </c:barChart>
      <c:catAx>
        <c:axId val="4366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3120"/>
        <c:crosses val="autoZero"/>
        <c:auto val="1"/>
        <c:lblAlgn val="ctr"/>
        <c:lblOffset val="100"/>
        <c:noMultiLvlLbl val="0"/>
      </c:catAx>
      <c:valAx>
        <c:axId val="4366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3.2645792999999999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760"/>
        <c:axId val="253275936"/>
      </c:barChart>
      <c:catAx>
        <c:axId val="25327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5936"/>
        <c:crosses val="autoZero"/>
        <c:auto val="1"/>
        <c:lblAlgn val="ctr"/>
        <c:lblOffset val="100"/>
        <c:noMultiLvlLbl val="0"/>
      </c:catAx>
      <c:valAx>
        <c:axId val="2532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3782.38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1160"/>
        <c:axId val="436661944"/>
      </c:barChart>
      <c:catAx>
        <c:axId val="4366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1944"/>
        <c:crosses val="autoZero"/>
        <c:auto val="1"/>
        <c:lblAlgn val="ctr"/>
        <c:lblOffset val="100"/>
        <c:noMultiLvlLbl val="0"/>
      </c:catAx>
      <c:valAx>
        <c:axId val="4366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12.364417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7040"/>
        <c:axId val="436665472"/>
      </c:barChart>
      <c:catAx>
        <c:axId val="4366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5472"/>
        <c:crosses val="autoZero"/>
        <c:auto val="1"/>
        <c:lblAlgn val="ctr"/>
        <c:lblOffset val="100"/>
        <c:noMultiLvlLbl val="0"/>
      </c:catAx>
      <c:valAx>
        <c:axId val="4366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1.9397305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2728"/>
        <c:axId val="436664296"/>
      </c:barChart>
      <c:catAx>
        <c:axId val="4366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4296"/>
        <c:crosses val="autoZero"/>
        <c:auto val="1"/>
        <c:lblAlgn val="ctr"/>
        <c:lblOffset val="100"/>
        <c:noMultiLvlLbl val="0"/>
      </c:catAx>
      <c:valAx>
        <c:axId val="43666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139.23683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3584"/>
        <c:axId val="253272800"/>
      </c:barChart>
      <c:catAx>
        <c:axId val="2532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800"/>
        <c:crosses val="autoZero"/>
        <c:auto val="1"/>
        <c:lblAlgn val="ctr"/>
        <c:lblOffset val="100"/>
        <c:noMultiLvlLbl val="0"/>
      </c:catAx>
      <c:valAx>
        <c:axId val="2532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0.98030390000000001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368"/>
        <c:axId val="253270448"/>
      </c:barChart>
      <c:catAx>
        <c:axId val="2532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448"/>
        <c:crosses val="autoZero"/>
        <c:auto val="1"/>
        <c:lblAlgn val="ctr"/>
        <c:lblOffset val="100"/>
        <c:noMultiLvlLbl val="0"/>
      </c:catAx>
      <c:valAx>
        <c:axId val="25327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14.014224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6328"/>
        <c:axId val="253276720"/>
      </c:barChart>
      <c:catAx>
        <c:axId val="25327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6720"/>
        <c:crosses val="autoZero"/>
        <c:auto val="1"/>
        <c:lblAlgn val="ctr"/>
        <c:lblOffset val="100"/>
        <c:noMultiLvlLbl val="0"/>
      </c:catAx>
      <c:valAx>
        <c:axId val="25327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1.9397305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7112"/>
        <c:axId val="253269664"/>
      </c:barChart>
      <c:catAx>
        <c:axId val="25327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69664"/>
        <c:crosses val="autoZero"/>
        <c:auto val="1"/>
        <c:lblAlgn val="ctr"/>
        <c:lblOffset val="100"/>
        <c:noMultiLvlLbl val="0"/>
      </c:catAx>
      <c:valAx>
        <c:axId val="2532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423.17986999999999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3632"/>
        <c:axId val="253765200"/>
      </c:barChart>
      <c:catAx>
        <c:axId val="2537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200"/>
        <c:crosses val="autoZero"/>
        <c:auto val="1"/>
        <c:lblAlgn val="ctr"/>
        <c:lblOffset val="100"/>
        <c:noMultiLvlLbl val="0"/>
      </c:catAx>
      <c:valAx>
        <c:axId val="25376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6.9984665000000001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024"/>
        <c:axId val="253765592"/>
      </c:barChart>
      <c:catAx>
        <c:axId val="2537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592"/>
        <c:crosses val="autoZero"/>
        <c:auto val="1"/>
        <c:lblAlgn val="ctr"/>
        <c:lblOffset val="100"/>
        <c:noMultiLvlLbl val="0"/>
      </c:catAx>
      <c:valAx>
        <c:axId val="25376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박정환, ID : H1900597)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16:20:52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2117.7831999999999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58.123100000000001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19.363688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78.290000000000006</v>
      </c>
      <c r="G8" s="59">
        <f>'DRIs DATA 입력'!G8</f>
        <v>7.2050000000000001</v>
      </c>
      <c r="H8" s="59">
        <f>'DRIs DATA 입력'!H8</f>
        <v>14.505000000000001</v>
      </c>
      <c r="I8" s="46"/>
      <c r="J8" s="59" t="s">
        <v>215</v>
      </c>
      <c r="K8" s="59">
        <f>'DRIs DATA 입력'!K8</f>
        <v>5.1630000000000003</v>
      </c>
      <c r="L8" s="59">
        <f>'DRIs DATA 입력'!L8</f>
        <v>7.1449999999999996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340.63510000000002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13.629365999999999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3.2645792999999999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139.23683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67.564459999999997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1.3725609999999999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0.98030390000000001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14.014224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1.9397305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423.17986999999999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6.9984665000000001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1.8684641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0.46093289999999998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338.04635999999999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1024.454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3782.38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2323.3344999999999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93.823943999999997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111.82538599999999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12.364417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10.166835000000001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730.81740000000002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8.4865399999999994E-2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3.5791659999999998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105.68545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73.874600000000001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55</v>
      </c>
      <c r="B4" s="65"/>
      <c r="C4" s="65"/>
      <c r="D4" s="158"/>
      <c r="E4" s="67" t="s">
        <v>197</v>
      </c>
      <c r="F4" s="68"/>
      <c r="G4" s="68"/>
      <c r="H4" s="69"/>
      <c r="I4" s="158"/>
      <c r="J4" s="67" t="s">
        <v>198</v>
      </c>
      <c r="K4" s="68"/>
      <c r="L4" s="69"/>
      <c r="M4" s="158"/>
      <c r="N4" s="65" t="s">
        <v>199</v>
      </c>
      <c r="O4" s="65"/>
      <c r="P4" s="65"/>
      <c r="Q4" s="65"/>
      <c r="R4" s="65"/>
      <c r="S4" s="65"/>
      <c r="T4" s="158"/>
      <c r="U4" s="65" t="s">
        <v>200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55</v>
      </c>
      <c r="B6" s="160">
        <v>2200</v>
      </c>
      <c r="C6" s="160">
        <v>2117.7831999999999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50</v>
      </c>
      <c r="P6" s="160">
        <v>60</v>
      </c>
      <c r="Q6" s="160">
        <v>0</v>
      </c>
      <c r="R6" s="160">
        <v>0</v>
      </c>
      <c r="S6" s="160">
        <v>58.123100000000001</v>
      </c>
      <c r="T6" s="158"/>
      <c r="U6" s="160" t="s">
        <v>213</v>
      </c>
      <c r="V6" s="160">
        <v>0</v>
      </c>
      <c r="W6" s="160">
        <v>0</v>
      </c>
      <c r="X6" s="160">
        <v>25</v>
      </c>
      <c r="Y6" s="160">
        <v>0</v>
      </c>
      <c r="Z6" s="160">
        <v>19.363688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215</v>
      </c>
      <c r="F8" s="160">
        <v>78.290000000000006</v>
      </c>
      <c r="G8" s="160">
        <v>7.2050000000000001</v>
      </c>
      <c r="H8" s="160">
        <v>14.505000000000001</v>
      </c>
      <c r="I8" s="158"/>
      <c r="J8" s="160" t="s">
        <v>215</v>
      </c>
      <c r="K8" s="160">
        <v>5.1630000000000003</v>
      </c>
      <c r="L8" s="160">
        <v>7.1449999999999996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217</v>
      </c>
      <c r="B14" s="65"/>
      <c r="C14" s="65"/>
      <c r="D14" s="65"/>
      <c r="E14" s="65"/>
      <c r="F14" s="65"/>
      <c r="G14" s="158"/>
      <c r="H14" s="65" t="s">
        <v>218</v>
      </c>
      <c r="I14" s="65"/>
      <c r="J14" s="65"/>
      <c r="K14" s="65"/>
      <c r="L14" s="65"/>
      <c r="M14" s="65"/>
      <c r="N14" s="158"/>
      <c r="O14" s="65" t="s">
        <v>219</v>
      </c>
      <c r="P14" s="65"/>
      <c r="Q14" s="65"/>
      <c r="R14" s="65"/>
      <c r="S14" s="65"/>
      <c r="T14" s="65"/>
      <c r="U14" s="158"/>
      <c r="V14" s="65" t="s">
        <v>220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221</v>
      </c>
      <c r="B16" s="160">
        <v>530</v>
      </c>
      <c r="C16" s="160">
        <v>750</v>
      </c>
      <c r="D16" s="160">
        <v>0</v>
      </c>
      <c r="E16" s="160">
        <v>3000</v>
      </c>
      <c r="F16" s="160">
        <v>340.63510000000002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13.629365999999999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3.2645792999999999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139.23683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158"/>
      <c r="H24" s="65" t="s">
        <v>224</v>
      </c>
      <c r="I24" s="65"/>
      <c r="J24" s="65"/>
      <c r="K24" s="65"/>
      <c r="L24" s="65"/>
      <c r="M24" s="65"/>
      <c r="N24" s="158"/>
      <c r="O24" s="65" t="s">
        <v>225</v>
      </c>
      <c r="P24" s="65"/>
      <c r="Q24" s="65"/>
      <c r="R24" s="65"/>
      <c r="S24" s="65"/>
      <c r="T24" s="65"/>
      <c r="U24" s="158"/>
      <c r="V24" s="65" t="s">
        <v>226</v>
      </c>
      <c r="W24" s="65"/>
      <c r="X24" s="65"/>
      <c r="Y24" s="65"/>
      <c r="Z24" s="65"/>
      <c r="AA24" s="65"/>
      <c r="AB24" s="158"/>
      <c r="AC24" s="65" t="s">
        <v>227</v>
      </c>
      <c r="AD24" s="65"/>
      <c r="AE24" s="65"/>
      <c r="AF24" s="65"/>
      <c r="AG24" s="65"/>
      <c r="AH24" s="65"/>
      <c r="AI24" s="158"/>
      <c r="AJ24" s="65" t="s">
        <v>228</v>
      </c>
      <c r="AK24" s="65"/>
      <c r="AL24" s="65"/>
      <c r="AM24" s="65"/>
      <c r="AN24" s="65"/>
      <c r="AO24" s="65"/>
      <c r="AP24" s="158"/>
      <c r="AQ24" s="65" t="s">
        <v>229</v>
      </c>
      <c r="AR24" s="65"/>
      <c r="AS24" s="65"/>
      <c r="AT24" s="65"/>
      <c r="AU24" s="65"/>
      <c r="AV24" s="65"/>
      <c r="AW24" s="158"/>
      <c r="AX24" s="65" t="s">
        <v>230</v>
      </c>
      <c r="AY24" s="65"/>
      <c r="AZ24" s="65"/>
      <c r="BA24" s="65"/>
      <c r="BB24" s="65"/>
      <c r="BC24" s="65"/>
      <c r="BD24" s="158"/>
      <c r="BE24" s="65" t="s">
        <v>231</v>
      </c>
      <c r="BF24" s="65"/>
      <c r="BG24" s="65"/>
      <c r="BH24" s="65"/>
      <c r="BI24" s="65"/>
      <c r="BJ24" s="65"/>
    </row>
    <row r="25" spans="1:62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67.564459999999997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1.3725609999999999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0.98030390000000001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14.014224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1.9397305</v>
      </c>
      <c r="AI26" s="158"/>
      <c r="AJ26" s="160" t="s">
        <v>232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423.17986999999999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6.9984665000000001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1.8684641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0.46093289999999998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5" t="s">
        <v>234</v>
      </c>
      <c r="B34" s="65"/>
      <c r="C34" s="65"/>
      <c r="D34" s="65"/>
      <c r="E34" s="65"/>
      <c r="F34" s="65"/>
      <c r="G34" s="158"/>
      <c r="H34" s="65" t="s">
        <v>235</v>
      </c>
      <c r="I34" s="65"/>
      <c r="J34" s="65"/>
      <c r="K34" s="65"/>
      <c r="L34" s="65"/>
      <c r="M34" s="65"/>
      <c r="N34" s="158"/>
      <c r="O34" s="65" t="s">
        <v>236</v>
      </c>
      <c r="P34" s="65"/>
      <c r="Q34" s="65"/>
      <c r="R34" s="65"/>
      <c r="S34" s="65"/>
      <c r="T34" s="65"/>
      <c r="U34" s="158"/>
      <c r="V34" s="65" t="s">
        <v>237</v>
      </c>
      <c r="W34" s="65"/>
      <c r="X34" s="65"/>
      <c r="Y34" s="65"/>
      <c r="Z34" s="65"/>
      <c r="AA34" s="65"/>
      <c r="AB34" s="158"/>
      <c r="AC34" s="65" t="s">
        <v>238</v>
      </c>
      <c r="AD34" s="65"/>
      <c r="AE34" s="65"/>
      <c r="AF34" s="65"/>
      <c r="AG34" s="65"/>
      <c r="AH34" s="65"/>
      <c r="AI34" s="158"/>
      <c r="AJ34" s="65" t="s">
        <v>239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338.04635999999999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1024.454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3782.38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2323.3344999999999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93.823943999999997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111.82538599999999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241</v>
      </c>
      <c r="B44" s="65"/>
      <c r="C44" s="65"/>
      <c r="D44" s="65"/>
      <c r="E44" s="65"/>
      <c r="F44" s="65"/>
      <c r="G44" s="158"/>
      <c r="H44" s="65" t="s">
        <v>242</v>
      </c>
      <c r="I44" s="65"/>
      <c r="J44" s="65"/>
      <c r="K44" s="65"/>
      <c r="L44" s="65"/>
      <c r="M44" s="65"/>
      <c r="N44" s="158"/>
      <c r="O44" s="65" t="s">
        <v>243</v>
      </c>
      <c r="P44" s="65"/>
      <c r="Q44" s="65"/>
      <c r="R44" s="65"/>
      <c r="S44" s="65"/>
      <c r="T44" s="65"/>
      <c r="U44" s="158"/>
      <c r="V44" s="65" t="s">
        <v>244</v>
      </c>
      <c r="W44" s="65"/>
      <c r="X44" s="65"/>
      <c r="Y44" s="65"/>
      <c r="Z44" s="65"/>
      <c r="AA44" s="65"/>
      <c r="AB44" s="158"/>
      <c r="AC44" s="65" t="s">
        <v>245</v>
      </c>
      <c r="AD44" s="65"/>
      <c r="AE44" s="65"/>
      <c r="AF44" s="65"/>
      <c r="AG44" s="65"/>
      <c r="AH44" s="65"/>
      <c r="AI44" s="158"/>
      <c r="AJ44" s="65" t="s">
        <v>246</v>
      </c>
      <c r="AK44" s="65"/>
      <c r="AL44" s="65"/>
      <c r="AM44" s="65"/>
      <c r="AN44" s="65"/>
      <c r="AO44" s="65"/>
      <c r="AP44" s="158"/>
      <c r="AQ44" s="65" t="s">
        <v>247</v>
      </c>
      <c r="AR44" s="65"/>
      <c r="AS44" s="65"/>
      <c r="AT44" s="65"/>
      <c r="AU44" s="65"/>
      <c r="AV44" s="65"/>
      <c r="AW44" s="158"/>
      <c r="AX44" s="65" t="s">
        <v>248</v>
      </c>
      <c r="AY44" s="65"/>
      <c r="AZ44" s="65"/>
      <c r="BA44" s="65"/>
      <c r="BB44" s="65"/>
      <c r="BC44" s="65"/>
      <c r="BD44" s="158"/>
      <c r="BE44" s="65" t="s">
        <v>249</v>
      </c>
      <c r="BF44" s="65"/>
      <c r="BG44" s="65"/>
      <c r="BH44" s="65"/>
      <c r="BI44" s="65"/>
      <c r="BJ44" s="65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12.364417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10.166835000000001</v>
      </c>
      <c r="N46" s="158"/>
      <c r="O46" s="160" t="s">
        <v>250</v>
      </c>
      <c r="P46" s="160">
        <v>600</v>
      </c>
      <c r="Q46" s="160">
        <v>800</v>
      </c>
      <c r="R46" s="160">
        <v>0</v>
      </c>
      <c r="S46" s="160">
        <v>10000</v>
      </c>
      <c r="T46" s="160">
        <v>730.81740000000002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8.4865399999999994E-2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3.5791659999999998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105.68545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73.874600000000001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61</v>
      </c>
      <c r="E2" s="62">
        <v>2117.7831999999999</v>
      </c>
      <c r="F2" s="62">
        <v>313.72271999999998</v>
      </c>
      <c r="G2" s="62">
        <v>28.871742000000001</v>
      </c>
      <c r="H2" s="62">
        <v>18.339838</v>
      </c>
      <c r="I2" s="62">
        <v>10.531904000000001</v>
      </c>
      <c r="J2" s="62">
        <v>58.123100000000001</v>
      </c>
      <c r="K2" s="62">
        <v>35.159095999999998</v>
      </c>
      <c r="L2" s="62">
        <v>22.964005</v>
      </c>
      <c r="M2" s="62">
        <v>19.363688</v>
      </c>
      <c r="N2" s="62">
        <v>2.0193173999999998</v>
      </c>
      <c r="O2" s="62">
        <v>9.2708010000000005</v>
      </c>
      <c r="P2" s="62">
        <v>894.77880000000005</v>
      </c>
      <c r="Q2" s="62">
        <v>17.766016</v>
      </c>
      <c r="R2" s="62">
        <v>340.63510000000002</v>
      </c>
      <c r="S2" s="62">
        <v>66.432755</v>
      </c>
      <c r="T2" s="62">
        <v>3290.4279999999999</v>
      </c>
      <c r="U2" s="62">
        <v>3.2645792999999999</v>
      </c>
      <c r="V2" s="62">
        <v>13.629365999999999</v>
      </c>
      <c r="W2" s="62">
        <v>139.23683</v>
      </c>
      <c r="X2" s="62">
        <v>67.564459999999997</v>
      </c>
      <c r="Y2" s="62">
        <v>1.3725609999999999</v>
      </c>
      <c r="Z2" s="62">
        <v>0.98030390000000001</v>
      </c>
      <c r="AA2" s="62">
        <v>14.014224</v>
      </c>
      <c r="AB2" s="62">
        <v>1.9397305</v>
      </c>
      <c r="AC2" s="62">
        <v>423.17986999999999</v>
      </c>
      <c r="AD2" s="62">
        <v>6.9984665000000001</v>
      </c>
      <c r="AE2" s="62">
        <v>1.8684641</v>
      </c>
      <c r="AF2" s="62">
        <v>0.46093289999999998</v>
      </c>
      <c r="AG2" s="62">
        <v>338.04635999999999</v>
      </c>
      <c r="AH2" s="62">
        <v>205.62581</v>
      </c>
      <c r="AI2" s="62">
        <v>132.42054999999999</v>
      </c>
      <c r="AJ2" s="62">
        <v>1024.454</v>
      </c>
      <c r="AK2" s="62">
        <v>3782.38</v>
      </c>
      <c r="AL2" s="62">
        <v>93.823943999999997</v>
      </c>
      <c r="AM2" s="62">
        <v>2323.3344999999999</v>
      </c>
      <c r="AN2" s="62">
        <v>111.82538599999999</v>
      </c>
      <c r="AO2" s="62">
        <v>12.364417</v>
      </c>
      <c r="AP2" s="62">
        <v>9.6532999999999998</v>
      </c>
      <c r="AQ2" s="62">
        <v>2.7111170000000002</v>
      </c>
      <c r="AR2" s="62">
        <v>10.166835000000001</v>
      </c>
      <c r="AS2" s="62">
        <v>730.81740000000002</v>
      </c>
      <c r="AT2" s="62">
        <v>8.4865399999999994E-2</v>
      </c>
      <c r="AU2" s="62">
        <v>3.5791659999999998</v>
      </c>
      <c r="AV2" s="62">
        <v>105.68545</v>
      </c>
      <c r="AW2" s="62">
        <v>73.874600000000001</v>
      </c>
      <c r="AX2" s="62">
        <v>6.4980309999999999E-2</v>
      </c>
      <c r="AY2" s="62">
        <v>0.73587596</v>
      </c>
      <c r="AZ2" s="62">
        <v>170.13607999999999</v>
      </c>
      <c r="BA2" s="62">
        <v>25.803991</v>
      </c>
      <c r="BB2" s="62">
        <v>7.5139829999999996</v>
      </c>
      <c r="BC2" s="62">
        <v>9.0831730000000004</v>
      </c>
      <c r="BD2" s="62">
        <v>9.2025220000000001</v>
      </c>
      <c r="BE2" s="62">
        <v>0.73035264</v>
      </c>
      <c r="BF2" s="62">
        <v>2.89547</v>
      </c>
      <c r="BG2" s="62">
        <v>1.1518281E-3</v>
      </c>
      <c r="BH2" s="62">
        <v>1.1631465000000001E-2</v>
      </c>
      <c r="BI2" s="62">
        <v>8.7015970000000002E-3</v>
      </c>
      <c r="BJ2" s="62">
        <v>3.7349189999999997E-2</v>
      </c>
      <c r="BK2" s="62">
        <v>8.8602166000000004E-5</v>
      </c>
      <c r="BL2" s="62">
        <v>0.17872746</v>
      </c>
      <c r="BM2" s="62">
        <v>2.7010467</v>
      </c>
      <c r="BN2" s="62">
        <v>0.7121227</v>
      </c>
      <c r="BO2" s="62">
        <v>37.340319999999998</v>
      </c>
      <c r="BP2" s="62">
        <v>7.4438310000000003</v>
      </c>
      <c r="BQ2" s="62">
        <v>11.634872</v>
      </c>
      <c r="BR2" s="62">
        <v>41.421135</v>
      </c>
      <c r="BS2" s="62">
        <v>16.039000000000001</v>
      </c>
      <c r="BT2" s="62">
        <v>8.0570199999999996</v>
      </c>
      <c r="BU2" s="62">
        <v>2.7589878000000002E-2</v>
      </c>
      <c r="BV2" s="62">
        <v>7.7616030000000003E-2</v>
      </c>
      <c r="BW2" s="62">
        <v>0.54846099999999998</v>
      </c>
      <c r="BX2" s="62">
        <v>1.0864803000000001</v>
      </c>
      <c r="BY2" s="62">
        <v>8.4966349999999996E-2</v>
      </c>
      <c r="BZ2" s="62">
        <v>4.0829545000000002E-4</v>
      </c>
      <c r="CA2" s="62">
        <v>0.47255838</v>
      </c>
      <c r="CB2" s="62">
        <v>4.0640893999999997E-2</v>
      </c>
      <c r="CC2" s="62">
        <v>0.21662245999999999</v>
      </c>
      <c r="CD2" s="62">
        <v>1.9602542000000001</v>
      </c>
      <c r="CE2" s="62">
        <v>2.8915278999999999E-2</v>
      </c>
      <c r="CF2" s="62">
        <v>0.37817675000000001</v>
      </c>
      <c r="CG2" s="62">
        <v>0</v>
      </c>
      <c r="CH2" s="62">
        <v>5.3367280000000003E-2</v>
      </c>
      <c r="CI2" s="62">
        <v>7.7246405000000002E-8</v>
      </c>
      <c r="CJ2" s="62">
        <v>3.9202058000000002</v>
      </c>
      <c r="CK2" s="62">
        <v>6.3016390000000004E-3</v>
      </c>
      <c r="CL2" s="62">
        <v>0.33516945999999997</v>
      </c>
      <c r="CM2" s="62">
        <v>2.4810522000000002</v>
      </c>
      <c r="CN2" s="62">
        <v>1931.2998</v>
      </c>
      <c r="CO2" s="62">
        <v>3354.7330000000002</v>
      </c>
      <c r="CP2" s="62">
        <v>1652.2516000000001</v>
      </c>
      <c r="CQ2" s="62">
        <v>724.41869999999994</v>
      </c>
      <c r="CR2" s="62">
        <v>373.73608000000002</v>
      </c>
      <c r="CS2" s="62">
        <v>462.40944999999999</v>
      </c>
      <c r="CT2" s="62">
        <v>1880.0851</v>
      </c>
      <c r="CU2" s="62">
        <v>1027.7362000000001</v>
      </c>
      <c r="CV2" s="62">
        <v>1432.3679</v>
      </c>
      <c r="CW2" s="62">
        <v>1131.4519</v>
      </c>
      <c r="CX2" s="62">
        <v>339.57240000000002</v>
      </c>
      <c r="CY2" s="62">
        <v>2617.1365000000001</v>
      </c>
      <c r="CZ2" s="62">
        <v>1092.3462</v>
      </c>
      <c r="DA2" s="62">
        <v>2729.5983999999999</v>
      </c>
      <c r="DB2" s="62">
        <v>2855.8726000000001</v>
      </c>
      <c r="DC2" s="62">
        <v>3622.28</v>
      </c>
      <c r="DD2" s="62">
        <v>5665.3209999999999</v>
      </c>
      <c r="DE2" s="62">
        <v>1098.0215000000001</v>
      </c>
      <c r="DF2" s="62">
        <v>3221.9407000000001</v>
      </c>
      <c r="DG2" s="62">
        <v>1324.2819</v>
      </c>
      <c r="DH2" s="62">
        <v>88.373400000000004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25.803991</v>
      </c>
      <c r="B6">
        <f>BB2</f>
        <v>7.5139829999999996</v>
      </c>
      <c r="C6">
        <f>BC2</f>
        <v>9.0831730000000004</v>
      </c>
      <c r="D6">
        <f>BD2</f>
        <v>9.2025220000000001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4" sqref="G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21667</v>
      </c>
      <c r="C2" s="56">
        <f ca="1">YEAR(TODAY())-YEAR(B2)+IF(TODAY()&gt;=DATE(YEAR(TODAY()),MONTH(B2),DAY(B2)),0,-1)</f>
        <v>61</v>
      </c>
      <c r="E2" s="52">
        <v>161.5</v>
      </c>
      <c r="F2" s="53" t="s">
        <v>275</v>
      </c>
      <c r="G2" s="52">
        <v>59</v>
      </c>
      <c r="H2" s="51" t="s">
        <v>40</v>
      </c>
      <c r="I2" s="70">
        <f>ROUND(G3/E3^2,1)</f>
        <v>22.6</v>
      </c>
    </row>
    <row r="3" spans="1:9">
      <c r="E3" s="51">
        <f>E2/100</f>
        <v>1.615</v>
      </c>
      <c r="F3" s="51" t="s">
        <v>39</v>
      </c>
      <c r="G3" s="51">
        <f>G2</f>
        <v>59</v>
      </c>
      <c r="H3" s="51" t="s">
        <v>40</v>
      </c>
      <c r="I3" s="70"/>
    </row>
    <row r="4" spans="1:9">
      <c r="A4" t="s">
        <v>272</v>
      </c>
    </row>
    <row r="5" spans="1:9">
      <c r="B5" s="60">
        <v>44242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박정환, ID : H1900597)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17일 16:20:52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44242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61</v>
      </c>
      <c r="G12" s="92"/>
      <c r="H12" s="92"/>
      <c r="I12" s="92"/>
      <c r="K12" s="121">
        <f>'개인정보 및 신체계측 입력'!E2</f>
        <v>161.5</v>
      </c>
      <c r="L12" s="122"/>
      <c r="M12" s="115">
        <f>'개인정보 및 신체계측 입력'!G2</f>
        <v>59</v>
      </c>
      <c r="N12" s="116"/>
      <c r="O12" s="111" t="s">
        <v>270</v>
      </c>
      <c r="P12" s="105"/>
      <c r="Q12" s="88">
        <f>'개인정보 및 신체계측 입력'!I2</f>
        <v>22.6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박정환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78.290000000000006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7.2050000000000001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14.505000000000001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53</v>
      </c>
      <c r="R69" s="35"/>
      <c r="S69" s="35"/>
      <c r="T69" s="6"/>
    </row>
    <row r="70" spans="2:21" ht="18" customHeight="1" thickBot="1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7.1</v>
      </c>
      <c r="L72" s="36" t="s">
        <v>52</v>
      </c>
      <c r="M72" s="36">
        <f>ROUND('DRIs DATA'!K8,1)</f>
        <v>5.2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170</v>
      </c>
      <c r="C94" s="154"/>
      <c r="D94" s="154"/>
      <c r="E94" s="154"/>
      <c r="F94" s="152">
        <f>ROUND('DRIs DATA'!F16/'DRIs DATA'!C16*100,2)</f>
        <v>45.42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113.58</v>
      </c>
      <c r="R94" s="154" t="s">
        <v>166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170</v>
      </c>
      <c r="C121" s="16"/>
      <c r="D121" s="16"/>
      <c r="E121" s="15"/>
      <c r="F121" s="152">
        <f>ROUND('DRIs DATA'!F26/'DRIs DATA'!C26*100,2)</f>
        <v>67.56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129.32</v>
      </c>
      <c r="R121" s="154" t="s">
        <v>165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170</v>
      </c>
      <c r="C172" s="20"/>
      <c r="D172" s="20"/>
      <c r="E172" s="6"/>
      <c r="F172" s="152">
        <f>ROUND('DRIs DATA'!F36/'DRIs DATA'!C36*100,2)</f>
        <v>42.26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252.16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170</v>
      </c>
      <c r="C197" s="20"/>
      <c r="D197" s="20"/>
      <c r="E197" s="6"/>
      <c r="F197" s="152">
        <f>ROUND('DRIs DATA'!F46/'DRIs DATA'!C46*100,2)</f>
        <v>123.64</v>
      </c>
      <c r="G197" s="152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2021-02-18T04:39:53Z</dcterms:modified>
</cp:coreProperties>
</file>