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<sst xmlns="http://schemas.openxmlformats.org/spreadsheetml/2006/main" count="692" uniqueCount="337">
  <si>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</si>
  <si>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</si>
  <si>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</si>
  <si>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</si>
  <si>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</si>
  <si>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</si>
  <si>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</si>
  <si>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</si>
  <si>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</si>
  <si>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</si>
  <si>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</si>
  <si>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</si>
  <si>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</si>
  <si>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</si>
  <si>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</si>
  <si>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</si>
  <si>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</si>
  <si>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</si>
  <si>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</si>
  <si>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</si>
  <si>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</si>
  <si>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</si>
  <si>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</si>
  <si>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</si>
  <si>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</si>
  <si>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</si>
  <si>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</si>
  <si>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</si>
  <si>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</si>
  <si>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</si>
  <si>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</si>
  <si>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</si>
  <si>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</si>
  <si>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</si>
  <si>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</si>
  <si>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</si>
  <si>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</si>
  <si>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</si>
  <si>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</si>
  <si>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</si>
  <si>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</si>
  <si>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</si>
  <si>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</si>
  <si>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</si>
  <si>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</si>
  <si>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</si>
  <si>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</si>
  <si>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</si>
  <si>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</si>
  <si>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</si>
  <si>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</si>
  <si>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</si>
  <si>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</si>
  <si>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</si>
  <si>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</si>
  <si>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</si>
  <si>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</si>
  <si>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</si>
  <si>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</si>
  <si>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</si>
  <si>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</si>
  <si>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</si>
  <si>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</si>
  <si>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</si>
  <si>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</si>
  <si>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</si>
  <si>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</si>
  <si>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</si>
  <si>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</si>
  <si>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</si>
  <si>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</si>
  <si>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</si>
  <si>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</si>
  <si>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</si>
  <si>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</si>
  <si>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</si>
  <si>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</si>
  <si>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</si>
  <si>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</si>
  <si>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</si>
  <si>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</si>
  <si>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</si>
  <si>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</si>
  <si>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</si>
  <si>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</si>
  <si>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</si>
  <si>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</si>
  <si>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</si>
  <si>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</si>
  <si>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</si>
  <si>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</si>
  <si>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</si>
  <si>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</si>
  <si>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</si>
  <si>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</si>
  <si>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</si>
  <si>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</si>
  <si>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</si>
  <si>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</si>
  <si>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</si>
  <si>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</si>
  <si>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</si>
  <si>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</si>
  <si>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</si>
  <si>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</si>
  <si>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</si>
  <si>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</si>
  <si>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</si>
  <si>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</si>
  <si>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</si>
  <si>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</si>
  <si>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</si>
  <si>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</si>
  <si>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</si>
  <si>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</si>
  <si>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</si>
  <si>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</si>
  <si>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</si>
  <si>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</si>
  <si>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</si>
  <si>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</si>
  <si>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</si>
  <si>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</si>
  <si>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</si>
  <si>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</si>
  <si>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</si>
  <si>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</si>
  <si>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</si>
  <si>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</si>
  <si>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</si>
  <si>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</si>
  <si>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</si>
  <si>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</si>
  <si>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</si>
  <si>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</si>
  <si>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</si>
  <si>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</si>
  <si>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</si>
  <si>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</si>
  <si>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</si>
  <si>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</si>
  <si>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</si>
  <si>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</si>
  <si>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</si>
  <si>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</si>
  <si>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</si>
  <si>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</si>
  <si>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</si>
  <si>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</si>
  <si>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</si>
  <si>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</si>
  <si>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</si>
  <si>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</si>
  <si>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</si>
  <si>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</si>
  <si>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</si>
  <si>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</si>
  <si>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</si>
  <si>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</si>
  <si>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</si>
  <si>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</si>
  <si>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</si>
  <si>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</si>
  <si>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</si>
  <si>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</si>
  <si>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</si>
  <si>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</si>
  <si>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</si>
  <si>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</si>
  <si>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</si>
  <si>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</si>
  <si>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</si>
  <si>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</si>
  <si>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</si>
  <si>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</si>
  <si>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</si>
  <si>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</si>
  <si>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</si>
  <si>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</si>
  <si>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</si>
  <si>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</si>
  <si>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</si>
  <si>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</si>
  <si>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</si>
  <si>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</si>
  <si>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</si>
  <si>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</si>
  <si>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</si>
  <si>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</si>
  <si>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</si>
  <si>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</si>
  <si>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</si>
  <si>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</si>
  <si>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</si>
  <si>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</si>
  <si>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</si>
  <si>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</si>
  <si>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</si>
  <si>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</si>
  <si>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</si>
  <si>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</si>
  <si>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</si>
  <si>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</si>
  <si>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</si>
  <si>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</si>
  <si>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</si>
  <si>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</si>
  <si>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</si>
  <si>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</si>
  <si>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</si>
  <si>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</si>
  <si>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</si>
  <si>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</si>
  <si>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</si>
  <si>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</si>
  <si>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</si>
  <si>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</si>
  <si>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</si>
  <si>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</si>
  <si>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</si>
  <si>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</si>
  <si>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</si>
  <si>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</si>
  <si>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</si>
  <si>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</si>
  <si>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</si>
  <si>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</si>
  <si>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</si>
  <si>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</si>
  <si>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</si>
  <si>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</si>
  <si>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</si>
  <si>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</si>
  <si>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</si>
  <si>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</si>
  <si>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</si>
  <si>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</si>
  <si>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</si>
  <si>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</si>
  <si>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</si>
  <si>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</si>
  <si>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</si>
  <si>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</si>
  <si>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</si>
  <si>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</si>
  <si>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</si>
  <si>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</si>
  <si>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</si>
  <si>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</si>
  <si>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</si>
  <si>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</si>
  <si>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</si>
  <si>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</si>
  <si>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</si>
  <si>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</si>
  <si>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</si>
  <si>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</si>
  <si>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</si>
  <si>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</si>
  <si>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</si>
  <si>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</si>
  <si>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</si>
  <si>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</si>
  <si>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</si>
  <si>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</si>
  <si>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</si>
  <si>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</si>
  <si>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</si>
  <si>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</si>
  <si>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</si>
  <si>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</si>
  <si>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</si>
  <si>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</si>
  <si>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</si>
  <si>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</si>
  <si>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</si>
  <si>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F</t>
  </si>
  <si>
    <t>H1900599</t>
  </si>
  <si>
    <t>이정숙</t>
  </si>
  <si>
    <t>정보</t>
    <phoneticPr fontId="1" type="noConversion"/>
  </si>
  <si>
    <t>(설문지 : FFQ 95문항 설문지, 사용자 : 이정숙, ID : H1900599)</t>
  </si>
  <si>
    <t>출력시각</t>
    <phoneticPr fontId="1" type="noConversion"/>
  </si>
  <si>
    <t>2021년 02월 18일 14:35:22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</si>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</sst>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8" fillId="0" borderId="0" xfId="2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129.72561999999999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90200"/>
        <c:axId val="480791376"/>
      </c:barChart>
      <c:catAx>
        <c:axId val="48079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91376"/>
        <c:crosses val="autoZero"/>
        <c:auto val="1"/>
        <c:lblAlgn val="ctr"/>
        <c:lblOffset val="100"/>
        <c:noMultiLvlLbl val="0"/>
      </c:catAx>
      <c:valAx>
        <c:axId val="48079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9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5.502948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201248"/>
        <c:axId val="483200464"/>
      </c:barChart>
      <c:catAx>
        <c:axId val="48320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200464"/>
        <c:crosses val="autoZero"/>
        <c:auto val="1"/>
        <c:lblAlgn val="ctr"/>
        <c:lblOffset val="100"/>
        <c:noMultiLvlLbl val="0"/>
      </c:catAx>
      <c:valAx>
        <c:axId val="48320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2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0.38445857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197328"/>
        <c:axId val="483197720"/>
      </c:barChart>
      <c:catAx>
        <c:axId val="48319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197720"/>
        <c:crosses val="autoZero"/>
        <c:auto val="1"/>
        <c:lblAlgn val="ctr"/>
        <c:lblOffset val="100"/>
        <c:noMultiLvlLbl val="0"/>
      </c:catAx>
      <c:valAx>
        <c:axId val="48319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19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2077.21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198896"/>
        <c:axId val="480790592"/>
      </c:barChart>
      <c:catAx>
        <c:axId val="48319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90592"/>
        <c:crosses val="autoZero"/>
        <c:auto val="1"/>
        <c:lblAlgn val="ctr"/>
        <c:lblOffset val="100"/>
        <c:noMultiLvlLbl val="0"/>
      </c:catAx>
      <c:valAx>
        <c:axId val="48079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19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3871.9704999999999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96080"/>
        <c:axId val="480793728"/>
      </c:barChart>
      <c:catAx>
        <c:axId val="48079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93728"/>
        <c:crosses val="autoZero"/>
        <c:auto val="1"/>
        <c:lblAlgn val="ctr"/>
        <c:lblOffset val="100"/>
        <c:noMultiLvlLbl val="0"/>
      </c:catAx>
      <c:valAx>
        <c:axId val="480793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9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106.903206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59208"/>
        <c:axId val="517556464"/>
      </c:barChart>
      <c:catAx>
        <c:axId val="51755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56464"/>
        <c:crosses val="autoZero"/>
        <c:auto val="1"/>
        <c:lblAlgn val="ctr"/>
        <c:lblOffset val="100"/>
        <c:noMultiLvlLbl val="0"/>
      </c:catAx>
      <c:valAx>
        <c:axId val="517556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5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218.64267000000001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59992"/>
        <c:axId val="517556856"/>
      </c:barChart>
      <c:catAx>
        <c:axId val="51755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56856"/>
        <c:crosses val="autoZero"/>
        <c:auto val="1"/>
        <c:lblAlgn val="ctr"/>
        <c:lblOffset val="100"/>
        <c:noMultiLvlLbl val="0"/>
      </c:catAx>
      <c:valAx>
        <c:axId val="51755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5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16.756250000000001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55680"/>
        <c:axId val="517560384"/>
      </c:barChart>
      <c:catAx>
        <c:axId val="51755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60384"/>
        <c:crosses val="autoZero"/>
        <c:auto val="1"/>
        <c:lblAlgn val="ctr"/>
        <c:lblOffset val="100"/>
        <c:noMultiLvlLbl val="0"/>
      </c:catAx>
      <c:valAx>
        <c:axId val="51756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5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1530.3755000000001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57248"/>
        <c:axId val="517560776"/>
      </c:barChart>
      <c:catAx>
        <c:axId val="51755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60776"/>
        <c:crosses val="autoZero"/>
        <c:auto val="1"/>
        <c:lblAlgn val="ctr"/>
        <c:lblOffset val="100"/>
        <c:noMultiLvlLbl val="0"/>
      </c:catAx>
      <c:valAx>
        <c:axId val="5175607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1.5803903000000001E-2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58032"/>
        <c:axId val="517553720"/>
      </c:barChart>
      <c:catAx>
        <c:axId val="51755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53720"/>
        <c:crosses val="autoZero"/>
        <c:auto val="1"/>
        <c:lblAlgn val="ctr"/>
        <c:lblOffset val="100"/>
        <c:noMultiLvlLbl val="0"/>
      </c:catAx>
      <c:valAx>
        <c:axId val="51755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5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4.1049850000000001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58424"/>
        <c:axId val="517558816"/>
      </c:barChart>
      <c:catAx>
        <c:axId val="51755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58816"/>
        <c:crosses val="autoZero"/>
        <c:auto val="1"/>
        <c:lblAlgn val="ctr"/>
        <c:lblOffset val="100"/>
        <c:noMultiLvlLbl val="0"/>
      </c:catAx>
      <c:valAx>
        <c:axId val="517558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5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36.878619999999998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97648"/>
        <c:axId val="480791768"/>
      </c:barChart>
      <c:catAx>
        <c:axId val="48079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91768"/>
        <c:crosses val="autoZero"/>
        <c:auto val="1"/>
        <c:lblAlgn val="ctr"/>
        <c:lblOffset val="100"/>
        <c:noMultiLvlLbl val="0"/>
      </c:catAx>
      <c:valAx>
        <c:axId val="480791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9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249.12852000000001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387792"/>
        <c:axId val="517383872"/>
      </c:barChart>
      <c:catAx>
        <c:axId val="51738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383872"/>
        <c:crosses val="autoZero"/>
        <c:auto val="1"/>
        <c:lblAlgn val="ctr"/>
        <c:lblOffset val="100"/>
        <c:noMultiLvlLbl val="0"/>
      </c:catAx>
      <c:valAx>
        <c:axId val="51738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38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174.78378000000001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388968"/>
        <c:axId val="517386224"/>
      </c:barChart>
      <c:catAx>
        <c:axId val="51738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386224"/>
        <c:crosses val="autoZero"/>
        <c:auto val="1"/>
        <c:lblAlgn val="ctr"/>
        <c:lblOffset val="100"/>
        <c:noMultiLvlLbl val="0"/>
      </c:catAx>
      <c:valAx>
        <c:axId val="51738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38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9.7070000000000007</c:v>
                </c:pt>
                <c:pt idx="1">
                  <c:v>17.138000000000002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387400"/>
        <c:axId val="517382304"/>
      </c:barChart>
      <c:catAx>
        <c:axId val="51738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382304"/>
        <c:crosses val="autoZero"/>
        <c:auto val="1"/>
        <c:lblAlgn val="ctr"/>
        <c:lblOffset val="100"/>
        <c:noMultiLvlLbl val="0"/>
      </c:catAx>
      <c:valAx>
        <c:axId val="517382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38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33.741737000000001</c:v>
                </c:pt>
                <c:pt idx="1">
                  <c:v>43.742550000000001</c:v>
                </c:pt>
                <c:pt idx="2">
                  <c:v>43.877994999999999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767.16800000000001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387008"/>
        <c:axId val="517388184"/>
      </c:barChart>
      <c:catAx>
        <c:axId val="51738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388184"/>
        <c:crosses val="autoZero"/>
        <c:auto val="1"/>
        <c:lblAlgn val="ctr"/>
        <c:lblOffset val="100"/>
        <c:noMultiLvlLbl val="0"/>
      </c:catAx>
      <c:valAx>
        <c:axId val="517388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38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41.886436000000003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384264"/>
        <c:axId val="517385440"/>
      </c:barChart>
      <c:catAx>
        <c:axId val="51738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385440"/>
        <c:crosses val="autoZero"/>
        <c:auto val="1"/>
        <c:lblAlgn val="ctr"/>
        <c:lblOffset val="100"/>
        <c:noMultiLvlLbl val="0"/>
      </c:catAx>
      <c:valAx>
        <c:axId val="517385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384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57.645000000000003</c:v>
                </c:pt>
                <c:pt idx="1">
                  <c:v>17.216999999999999</c:v>
                </c:pt>
                <c:pt idx="2">
                  <c:v>25.138000000000002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383088"/>
        <c:axId val="517385048"/>
      </c:barChart>
      <c:catAx>
        <c:axId val="51738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385048"/>
        <c:crosses val="autoZero"/>
        <c:auto val="1"/>
        <c:lblAlgn val="ctr"/>
        <c:lblOffset val="100"/>
        <c:noMultiLvlLbl val="0"/>
      </c:catAx>
      <c:valAx>
        <c:axId val="51738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38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2535.7002000000002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384656"/>
        <c:axId val="517554112"/>
      </c:barChart>
      <c:catAx>
        <c:axId val="51738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54112"/>
        <c:crosses val="autoZero"/>
        <c:auto val="1"/>
        <c:lblAlgn val="ctr"/>
        <c:lblOffset val="100"/>
        <c:noMultiLvlLbl val="0"/>
      </c:catAx>
      <c:valAx>
        <c:axId val="517554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38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110.99784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473624"/>
        <c:axId val="518474408"/>
      </c:barChart>
      <c:catAx>
        <c:axId val="51847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474408"/>
        <c:crosses val="autoZero"/>
        <c:auto val="1"/>
        <c:lblAlgn val="ctr"/>
        <c:lblOffset val="100"/>
        <c:noMultiLvlLbl val="0"/>
      </c:catAx>
      <c:valAx>
        <c:axId val="518474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47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904.87270000000001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480288"/>
        <c:axId val="518481072"/>
      </c:barChart>
      <c:catAx>
        <c:axId val="51848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481072"/>
        <c:crosses val="autoZero"/>
        <c:auto val="1"/>
        <c:lblAlgn val="ctr"/>
        <c:lblOffset val="100"/>
        <c:noMultiLvlLbl val="0"/>
      </c:catAx>
      <c:valAx>
        <c:axId val="51848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48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17.718966000000002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92552"/>
        <c:axId val="480795296"/>
      </c:barChart>
      <c:catAx>
        <c:axId val="48079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95296"/>
        <c:crosses val="autoZero"/>
        <c:auto val="1"/>
        <c:lblAlgn val="ctr"/>
        <c:lblOffset val="100"/>
        <c:noMultiLvlLbl val="0"/>
      </c:catAx>
      <c:valAx>
        <c:axId val="480795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9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6469.0326999999997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477544"/>
        <c:axId val="518475584"/>
      </c:barChart>
      <c:catAx>
        <c:axId val="518477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475584"/>
        <c:crosses val="autoZero"/>
        <c:auto val="1"/>
        <c:lblAlgn val="ctr"/>
        <c:lblOffset val="100"/>
        <c:noMultiLvlLbl val="0"/>
      </c:catAx>
      <c:valAx>
        <c:axId val="518475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47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23.428228000000001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475976"/>
        <c:axId val="518480680"/>
      </c:barChart>
      <c:catAx>
        <c:axId val="51847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480680"/>
        <c:crosses val="autoZero"/>
        <c:auto val="1"/>
        <c:lblAlgn val="ctr"/>
        <c:lblOffset val="100"/>
        <c:noMultiLvlLbl val="0"/>
      </c:catAx>
      <c:valAx>
        <c:axId val="51848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47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5.9219099999999996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474800"/>
        <c:axId val="518476760"/>
      </c:barChart>
      <c:catAx>
        <c:axId val="51847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476760"/>
        <c:crosses val="autoZero"/>
        <c:auto val="1"/>
        <c:lblAlgn val="ctr"/>
        <c:lblOffset val="100"/>
        <c:noMultiLvlLbl val="0"/>
      </c:catAx>
      <c:valAx>
        <c:axId val="518476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47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339.7106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96472"/>
        <c:axId val="480794904"/>
      </c:barChart>
      <c:catAx>
        <c:axId val="48079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94904"/>
        <c:crosses val="autoZero"/>
        <c:auto val="1"/>
        <c:lblAlgn val="ctr"/>
        <c:lblOffset val="100"/>
        <c:noMultiLvlLbl val="0"/>
      </c:catAx>
      <c:valAx>
        <c:axId val="480794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9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2.4172666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94120"/>
        <c:axId val="480794512"/>
      </c:barChart>
      <c:catAx>
        <c:axId val="48079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94512"/>
        <c:crosses val="autoZero"/>
        <c:auto val="1"/>
        <c:lblAlgn val="ctr"/>
        <c:lblOffset val="100"/>
        <c:noMultiLvlLbl val="0"/>
      </c:catAx>
      <c:valAx>
        <c:axId val="480794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9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26.937322999999999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196544"/>
        <c:axId val="483194584"/>
      </c:barChart>
      <c:catAx>
        <c:axId val="48319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194584"/>
        <c:crosses val="autoZero"/>
        <c:auto val="1"/>
        <c:lblAlgn val="ctr"/>
        <c:lblOffset val="100"/>
        <c:noMultiLvlLbl val="0"/>
      </c:catAx>
      <c:valAx>
        <c:axId val="48319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19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5.9219099999999996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195368"/>
        <c:axId val="483201640"/>
      </c:barChart>
      <c:catAx>
        <c:axId val="48319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201640"/>
        <c:crosses val="autoZero"/>
        <c:auto val="1"/>
        <c:lblAlgn val="ctr"/>
        <c:lblOffset val="100"/>
        <c:noMultiLvlLbl val="0"/>
      </c:catAx>
      <c:valAx>
        <c:axId val="48320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19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738.94159999999999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195760"/>
        <c:axId val="483199680"/>
      </c:barChart>
      <c:catAx>
        <c:axId val="48319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199680"/>
        <c:crosses val="autoZero"/>
        <c:auto val="1"/>
        <c:lblAlgn val="ctr"/>
        <c:lblOffset val="100"/>
        <c:noMultiLvlLbl val="0"/>
      </c:catAx>
      <c:valAx>
        <c:axId val="48319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19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28.758033999999999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196152"/>
        <c:axId val="483196936"/>
      </c:barChart>
      <c:catAx>
        <c:axId val="48319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196936"/>
        <c:crosses val="autoZero"/>
        <c:auto val="1"/>
        <c:lblAlgn val="ctr"/>
        <c:lblOffset val="100"/>
        <c:noMultiLvlLbl val="0"/>
      </c:catAx>
      <c:valAx>
        <c:axId val="483196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19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이정숙, ID : H1900599)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18일 14:35:22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2" t="s">
        <v>196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0" t="s">
        <v>55</v>
      </c>
      <c r="B4" s="70"/>
      <c r="C4" s="70"/>
      <c r="D4" s="46"/>
      <c r="E4" s="67" t="s">
        <v>197</v>
      </c>
      <c r="F4" s="68"/>
      <c r="G4" s="68"/>
      <c r="H4" s="69"/>
      <c r="I4" s="46"/>
      <c r="J4" s="67" t="s">
        <v>198</v>
      </c>
      <c r="K4" s="68"/>
      <c r="L4" s="69"/>
      <c r="M4" s="46"/>
      <c r="N4" s="70" t="s">
        <v>199</v>
      </c>
      <c r="O4" s="70"/>
      <c r="P4" s="70"/>
      <c r="Q4" s="70"/>
      <c r="R4" s="70"/>
      <c r="S4" s="70"/>
      <c r="T4" s="46"/>
      <c r="U4" s="70" t="s">
        <v>200</v>
      </c>
      <c r="V4" s="70"/>
      <c r="W4" s="70"/>
      <c r="X4" s="70"/>
      <c r="Y4" s="70"/>
      <c r="Z4" s="70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2535.7002000000002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129.72561999999999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36.878619999999998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57.645000000000003</v>
      </c>
      <c r="G8" s="59">
        <f>'DRIs DATA 입력'!G8</f>
        <v>17.216999999999999</v>
      </c>
      <c r="H8" s="59">
        <f>'DRIs DATA 입력'!H8</f>
        <v>25.138000000000002</v>
      </c>
      <c r="I8" s="46"/>
      <c r="J8" s="59" t="s">
        <v>215</v>
      </c>
      <c r="K8" s="59">
        <f>'DRIs DATA 입력'!K8</f>
        <v>9.7070000000000007</v>
      </c>
      <c r="L8" s="59">
        <f>'DRIs DATA 입력'!L8</f>
        <v>17.138000000000002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1" t="s">
        <v>216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0" t="s">
        <v>217</v>
      </c>
      <c r="B14" s="70"/>
      <c r="C14" s="70"/>
      <c r="D14" s="70"/>
      <c r="E14" s="70"/>
      <c r="F14" s="70"/>
      <c r="G14" s="46"/>
      <c r="H14" s="70" t="s">
        <v>218</v>
      </c>
      <c r="I14" s="70"/>
      <c r="J14" s="70"/>
      <c r="K14" s="70"/>
      <c r="L14" s="70"/>
      <c r="M14" s="70"/>
      <c r="N14" s="46"/>
      <c r="O14" s="70" t="s">
        <v>219</v>
      </c>
      <c r="P14" s="70"/>
      <c r="Q14" s="70"/>
      <c r="R14" s="70"/>
      <c r="S14" s="70"/>
      <c r="T14" s="70"/>
      <c r="U14" s="46"/>
      <c r="V14" s="70" t="s">
        <v>220</v>
      </c>
      <c r="W14" s="70"/>
      <c r="X14" s="70"/>
      <c r="Y14" s="70"/>
      <c r="Z14" s="70"/>
      <c r="AA14" s="70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767.16800000000001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41.886436000000003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17.718966000000002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339.7106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1" t="s">
        <v>222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223</v>
      </c>
      <c r="B24" s="70"/>
      <c r="C24" s="70"/>
      <c r="D24" s="70"/>
      <c r="E24" s="70"/>
      <c r="F24" s="70"/>
      <c r="G24" s="46"/>
      <c r="H24" s="70" t="s">
        <v>224</v>
      </c>
      <c r="I24" s="70"/>
      <c r="J24" s="70"/>
      <c r="K24" s="70"/>
      <c r="L24" s="70"/>
      <c r="M24" s="70"/>
      <c r="N24" s="46"/>
      <c r="O24" s="70" t="s">
        <v>225</v>
      </c>
      <c r="P24" s="70"/>
      <c r="Q24" s="70"/>
      <c r="R24" s="70"/>
      <c r="S24" s="70"/>
      <c r="T24" s="70"/>
      <c r="U24" s="46"/>
      <c r="V24" s="70" t="s">
        <v>226</v>
      </c>
      <c r="W24" s="70"/>
      <c r="X24" s="70"/>
      <c r="Y24" s="70"/>
      <c r="Z24" s="70"/>
      <c r="AA24" s="70"/>
      <c r="AB24" s="46"/>
      <c r="AC24" s="70" t="s">
        <v>227</v>
      </c>
      <c r="AD24" s="70"/>
      <c r="AE24" s="70"/>
      <c r="AF24" s="70"/>
      <c r="AG24" s="70"/>
      <c r="AH24" s="70"/>
      <c r="AI24" s="46"/>
      <c r="AJ24" s="70" t="s">
        <v>228</v>
      </c>
      <c r="AK24" s="70"/>
      <c r="AL24" s="70"/>
      <c r="AM24" s="70"/>
      <c r="AN24" s="70"/>
      <c r="AO24" s="70"/>
      <c r="AP24" s="46"/>
      <c r="AQ24" s="70" t="s">
        <v>229</v>
      </c>
      <c r="AR24" s="70"/>
      <c r="AS24" s="70"/>
      <c r="AT24" s="70"/>
      <c r="AU24" s="70"/>
      <c r="AV24" s="70"/>
      <c r="AW24" s="46"/>
      <c r="AX24" s="70" t="s">
        <v>230</v>
      </c>
      <c r="AY24" s="70"/>
      <c r="AZ24" s="70"/>
      <c r="BA24" s="70"/>
      <c r="BB24" s="70"/>
      <c r="BC24" s="70"/>
      <c r="BD24" s="46"/>
      <c r="BE24" s="70" t="s">
        <v>231</v>
      </c>
      <c r="BF24" s="70"/>
      <c r="BG24" s="70"/>
      <c r="BH24" s="70"/>
      <c r="BI24" s="70"/>
      <c r="BJ24" s="70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110.99784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2.1896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2.4172666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26.937322999999999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5.9219099999999996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738.94159999999999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28.758033999999999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5.502948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0.38445857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1" t="s">
        <v>233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0" t="s">
        <v>234</v>
      </c>
      <c r="B34" s="70"/>
      <c r="C34" s="70"/>
      <c r="D34" s="70"/>
      <c r="E34" s="70"/>
      <c r="F34" s="70"/>
      <c r="G34" s="46"/>
      <c r="H34" s="70" t="s">
        <v>235</v>
      </c>
      <c r="I34" s="70"/>
      <c r="J34" s="70"/>
      <c r="K34" s="70"/>
      <c r="L34" s="70"/>
      <c r="M34" s="70"/>
      <c r="N34" s="46"/>
      <c r="O34" s="70" t="s">
        <v>236</v>
      </c>
      <c r="P34" s="70"/>
      <c r="Q34" s="70"/>
      <c r="R34" s="70"/>
      <c r="S34" s="70"/>
      <c r="T34" s="70"/>
      <c r="U34" s="46"/>
      <c r="V34" s="70" t="s">
        <v>237</v>
      </c>
      <c r="W34" s="70"/>
      <c r="X34" s="70"/>
      <c r="Y34" s="70"/>
      <c r="Z34" s="70"/>
      <c r="AA34" s="70"/>
      <c r="AB34" s="46"/>
      <c r="AC34" s="70" t="s">
        <v>238</v>
      </c>
      <c r="AD34" s="70"/>
      <c r="AE34" s="70"/>
      <c r="AF34" s="70"/>
      <c r="AG34" s="70"/>
      <c r="AH34" s="70"/>
      <c r="AI34" s="46"/>
      <c r="AJ34" s="70" t="s">
        <v>239</v>
      </c>
      <c r="AK34" s="70"/>
      <c r="AL34" s="70"/>
      <c r="AM34" s="70"/>
      <c r="AN34" s="70"/>
      <c r="AO34" s="70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904.87270000000001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2077.21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6469.0326999999997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3871.9704999999999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106.903206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218.64267000000001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1" t="s">
        <v>240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>
      <c r="A44" s="70" t="s">
        <v>241</v>
      </c>
      <c r="B44" s="70"/>
      <c r="C44" s="70"/>
      <c r="D44" s="70"/>
      <c r="E44" s="70"/>
      <c r="F44" s="70"/>
      <c r="G44" s="46"/>
      <c r="H44" s="70" t="s">
        <v>242</v>
      </c>
      <c r="I44" s="70"/>
      <c r="J44" s="70"/>
      <c r="K44" s="70"/>
      <c r="L44" s="70"/>
      <c r="M44" s="70"/>
      <c r="N44" s="46"/>
      <c r="O44" s="70" t="s">
        <v>243</v>
      </c>
      <c r="P44" s="70"/>
      <c r="Q44" s="70"/>
      <c r="R44" s="70"/>
      <c r="S44" s="70"/>
      <c r="T44" s="70"/>
      <c r="U44" s="46"/>
      <c r="V44" s="70" t="s">
        <v>244</v>
      </c>
      <c r="W44" s="70"/>
      <c r="X44" s="70"/>
      <c r="Y44" s="70"/>
      <c r="Z44" s="70"/>
      <c r="AA44" s="70"/>
      <c r="AB44" s="46"/>
      <c r="AC44" s="70" t="s">
        <v>245</v>
      </c>
      <c r="AD44" s="70"/>
      <c r="AE44" s="70"/>
      <c r="AF44" s="70"/>
      <c r="AG44" s="70"/>
      <c r="AH44" s="70"/>
      <c r="AI44" s="46"/>
      <c r="AJ44" s="70" t="s">
        <v>246</v>
      </c>
      <c r="AK44" s="70"/>
      <c r="AL44" s="70"/>
      <c r="AM44" s="70"/>
      <c r="AN44" s="70"/>
      <c r="AO44" s="70"/>
      <c r="AP44" s="46"/>
      <c r="AQ44" s="70" t="s">
        <v>247</v>
      </c>
      <c r="AR44" s="70"/>
      <c r="AS44" s="70"/>
      <c r="AT44" s="70"/>
      <c r="AU44" s="70"/>
      <c r="AV44" s="70"/>
      <c r="AW44" s="46"/>
      <c r="AX44" s="70" t="s">
        <v>248</v>
      </c>
      <c r="AY44" s="70"/>
      <c r="AZ44" s="70"/>
      <c r="BA44" s="70"/>
      <c r="BB44" s="70"/>
      <c r="BC44" s="70"/>
      <c r="BD44" s="46"/>
      <c r="BE44" s="70" t="s">
        <v>249</v>
      </c>
      <c r="BF44" s="70"/>
      <c r="BG44" s="70"/>
      <c r="BH44" s="70"/>
      <c r="BI44" s="70"/>
      <c r="BJ44" s="70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23.428228000000001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16.756250000000001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1530.3755000000001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1.5803903000000001E-2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4.1049850000000001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249.12852000000001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174.78378000000001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279</v>
      </c>
      <c r="B1" s="63" t="s">
        <v>280</v>
      </c>
      <c r="G1" s="64" t="s">
        <v>281</v>
      </c>
      <c r="H1" s="63" t="s">
        <v>282</v>
      </c>
    </row>
    <row r="3" spans="1:27">
      <c r="A3" s="72" t="s">
        <v>283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284</v>
      </c>
      <c r="B4" s="70"/>
      <c r="C4" s="70"/>
      <c r="E4" s="67" t="s">
        <v>285</v>
      </c>
      <c r="F4" s="68"/>
      <c r="G4" s="68"/>
      <c r="H4" s="69"/>
      <c r="J4" s="67" t="s">
        <v>286</v>
      </c>
      <c r="K4" s="68"/>
      <c r="L4" s="69"/>
      <c r="N4" s="70" t="s">
        <v>45</v>
      </c>
      <c r="O4" s="70"/>
      <c r="P4" s="70"/>
      <c r="Q4" s="70"/>
      <c r="R4" s="70"/>
      <c r="S4" s="70"/>
      <c r="U4" s="70" t="s">
        <v>287</v>
      </c>
      <c r="V4" s="70"/>
      <c r="W4" s="70"/>
      <c r="X4" s="70"/>
      <c r="Y4" s="70"/>
      <c r="Z4" s="70"/>
    </row>
    <row r="5" spans="1:27">
      <c r="A5" s="65"/>
      <c r="B5" s="65" t="s">
        <v>288</v>
      </c>
      <c r="C5" s="65" t="s">
        <v>289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289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289</v>
      </c>
    </row>
    <row r="6" spans="1:27">
      <c r="A6" s="65" t="s">
        <v>284</v>
      </c>
      <c r="B6" s="65">
        <v>2140</v>
      </c>
      <c r="C6" s="65">
        <v>2535.7002000000002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60</v>
      </c>
      <c r="P6" s="65">
        <v>75</v>
      </c>
      <c r="Q6" s="65">
        <v>0</v>
      </c>
      <c r="R6" s="65">
        <v>0</v>
      </c>
      <c r="S6" s="65">
        <v>129.72561999999999</v>
      </c>
      <c r="U6" s="65" t="s">
        <v>299</v>
      </c>
      <c r="V6" s="65">
        <v>0</v>
      </c>
      <c r="W6" s="65">
        <v>5</v>
      </c>
      <c r="X6" s="65">
        <v>20</v>
      </c>
      <c r="Y6" s="65">
        <v>0</v>
      </c>
      <c r="Z6" s="65">
        <v>36.878619999999998</v>
      </c>
    </row>
    <row r="7" spans="1:27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>
      <c r="E8" s="65" t="s">
        <v>301</v>
      </c>
      <c r="F8" s="65">
        <v>57.645000000000003</v>
      </c>
      <c r="G8" s="65">
        <v>17.216999999999999</v>
      </c>
      <c r="H8" s="65">
        <v>25.138000000000002</v>
      </c>
      <c r="J8" s="65" t="s">
        <v>301</v>
      </c>
      <c r="K8" s="65">
        <v>9.7070000000000007</v>
      </c>
      <c r="L8" s="65">
        <v>17.138000000000002</v>
      </c>
    </row>
    <row r="13" spans="1:27">
      <c r="A13" s="71" t="s">
        <v>302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303</v>
      </c>
      <c r="B14" s="70"/>
      <c r="C14" s="70"/>
      <c r="D14" s="70"/>
      <c r="E14" s="70"/>
      <c r="F14" s="70"/>
      <c r="H14" s="70" t="s">
        <v>304</v>
      </c>
      <c r="I14" s="70"/>
      <c r="J14" s="70"/>
      <c r="K14" s="70"/>
      <c r="L14" s="70"/>
      <c r="M14" s="70"/>
      <c r="O14" s="70" t="s">
        <v>305</v>
      </c>
      <c r="P14" s="70"/>
      <c r="Q14" s="70"/>
      <c r="R14" s="70"/>
      <c r="S14" s="70"/>
      <c r="T14" s="70"/>
      <c r="V14" s="70" t="s">
        <v>306</v>
      </c>
      <c r="W14" s="70"/>
      <c r="X14" s="70"/>
      <c r="Y14" s="70"/>
      <c r="Z14" s="70"/>
      <c r="AA14" s="70"/>
    </row>
    <row r="15" spans="1:27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289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289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289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289</v>
      </c>
    </row>
    <row r="16" spans="1:27">
      <c r="A16" s="65" t="s">
        <v>307</v>
      </c>
      <c r="B16" s="65">
        <v>780</v>
      </c>
      <c r="C16" s="65">
        <v>1090</v>
      </c>
      <c r="D16" s="65">
        <v>0</v>
      </c>
      <c r="E16" s="65">
        <v>3000</v>
      </c>
      <c r="F16" s="65">
        <v>767.16800000000001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41.886436000000003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17.718966000000002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339.7106</v>
      </c>
    </row>
    <row r="23" spans="1:62">
      <c r="A23" s="71" t="s">
        <v>308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309</v>
      </c>
      <c r="B24" s="70"/>
      <c r="C24" s="70"/>
      <c r="D24" s="70"/>
      <c r="E24" s="70"/>
      <c r="F24" s="70"/>
      <c r="H24" s="70" t="s">
        <v>310</v>
      </c>
      <c r="I24" s="70"/>
      <c r="J24" s="70"/>
      <c r="K24" s="70"/>
      <c r="L24" s="70"/>
      <c r="M24" s="70"/>
      <c r="O24" s="70" t="s">
        <v>311</v>
      </c>
      <c r="P24" s="70"/>
      <c r="Q24" s="70"/>
      <c r="R24" s="70"/>
      <c r="S24" s="70"/>
      <c r="T24" s="70"/>
      <c r="V24" s="70" t="s">
        <v>312</v>
      </c>
      <c r="W24" s="70"/>
      <c r="X24" s="70"/>
      <c r="Y24" s="70"/>
      <c r="Z24" s="70"/>
      <c r="AA24" s="70"/>
      <c r="AC24" s="70" t="s">
        <v>313</v>
      </c>
      <c r="AD24" s="70"/>
      <c r="AE24" s="70"/>
      <c r="AF24" s="70"/>
      <c r="AG24" s="70"/>
      <c r="AH24" s="70"/>
      <c r="AJ24" s="70" t="s">
        <v>314</v>
      </c>
      <c r="AK24" s="70"/>
      <c r="AL24" s="70"/>
      <c r="AM24" s="70"/>
      <c r="AN24" s="70"/>
      <c r="AO24" s="70"/>
      <c r="AQ24" s="70" t="s">
        <v>315</v>
      </c>
      <c r="AR24" s="70"/>
      <c r="AS24" s="70"/>
      <c r="AT24" s="70"/>
      <c r="AU24" s="70"/>
      <c r="AV24" s="70"/>
      <c r="AX24" s="70" t="s">
        <v>316</v>
      </c>
      <c r="AY24" s="70"/>
      <c r="AZ24" s="70"/>
      <c r="BA24" s="70"/>
      <c r="BB24" s="70"/>
      <c r="BC24" s="70"/>
      <c r="BE24" s="70" t="s">
        <v>317</v>
      </c>
      <c r="BF24" s="70"/>
      <c r="BG24" s="70"/>
      <c r="BH24" s="70"/>
      <c r="BI24" s="70"/>
      <c r="BJ24" s="70"/>
    </row>
    <row r="25" spans="1:62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289</v>
      </c>
      <c r="H25" s="65"/>
      <c r="I25" s="65" t="s">
        <v>293</v>
      </c>
      <c r="J25" s="65" t="s">
        <v>294</v>
      </c>
      <c r="K25" s="65" t="s">
        <v>295</v>
      </c>
      <c r="L25" s="65" t="s">
        <v>296</v>
      </c>
      <c r="M25" s="65" t="s">
        <v>289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289</v>
      </c>
      <c r="V25" s="65"/>
      <c r="W25" s="65" t="s">
        <v>293</v>
      </c>
      <c r="X25" s="65" t="s">
        <v>294</v>
      </c>
      <c r="Y25" s="65" t="s">
        <v>295</v>
      </c>
      <c r="Z25" s="65" t="s">
        <v>296</v>
      </c>
      <c r="AA25" s="65" t="s">
        <v>289</v>
      </c>
      <c r="AC25" s="65"/>
      <c r="AD25" s="65" t="s">
        <v>293</v>
      </c>
      <c r="AE25" s="65" t="s">
        <v>294</v>
      </c>
      <c r="AF25" s="65" t="s">
        <v>295</v>
      </c>
      <c r="AG25" s="65" t="s">
        <v>296</v>
      </c>
      <c r="AH25" s="65" t="s">
        <v>289</v>
      </c>
      <c r="AJ25" s="65"/>
      <c r="AK25" s="65" t="s">
        <v>293</v>
      </c>
      <c r="AL25" s="65" t="s">
        <v>294</v>
      </c>
      <c r="AM25" s="65" t="s">
        <v>295</v>
      </c>
      <c r="AN25" s="65" t="s">
        <v>296</v>
      </c>
      <c r="AO25" s="65" t="s">
        <v>289</v>
      </c>
      <c r="AQ25" s="65"/>
      <c r="AR25" s="65" t="s">
        <v>293</v>
      </c>
      <c r="AS25" s="65" t="s">
        <v>294</v>
      </c>
      <c r="AT25" s="65" t="s">
        <v>295</v>
      </c>
      <c r="AU25" s="65" t="s">
        <v>296</v>
      </c>
      <c r="AV25" s="65" t="s">
        <v>289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289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289</v>
      </c>
    </row>
    <row r="26" spans="1:62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110.99784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2.1896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2.4172666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26.937322999999999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5.9219099999999996</v>
      </c>
      <c r="AJ26" s="65" t="s">
        <v>318</v>
      </c>
      <c r="AK26" s="65">
        <v>450</v>
      </c>
      <c r="AL26" s="65">
        <v>550</v>
      </c>
      <c r="AM26" s="65">
        <v>0</v>
      </c>
      <c r="AN26" s="65">
        <v>1000</v>
      </c>
      <c r="AO26" s="65">
        <v>738.94159999999999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28.758033999999999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5.502948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0.38445857</v>
      </c>
    </row>
    <row r="33" spans="1:68">
      <c r="A33" s="71" t="s">
        <v>319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1"/>
      <c r="BL33" s="61"/>
      <c r="BM33" s="61"/>
      <c r="BN33" s="61"/>
      <c r="BO33" s="61"/>
      <c r="BP33" s="61"/>
    </row>
    <row r="34" spans="1:68">
      <c r="A34" s="70" t="s">
        <v>176</v>
      </c>
      <c r="B34" s="70"/>
      <c r="C34" s="70"/>
      <c r="D34" s="70"/>
      <c r="E34" s="70"/>
      <c r="F34" s="70"/>
      <c r="H34" s="70" t="s">
        <v>320</v>
      </c>
      <c r="I34" s="70"/>
      <c r="J34" s="70"/>
      <c r="K34" s="70"/>
      <c r="L34" s="70"/>
      <c r="M34" s="70"/>
      <c r="O34" s="70" t="s">
        <v>177</v>
      </c>
      <c r="P34" s="70"/>
      <c r="Q34" s="70"/>
      <c r="R34" s="70"/>
      <c r="S34" s="70"/>
      <c r="T34" s="70"/>
      <c r="V34" s="70" t="s">
        <v>321</v>
      </c>
      <c r="W34" s="70"/>
      <c r="X34" s="70"/>
      <c r="Y34" s="70"/>
      <c r="Z34" s="70"/>
      <c r="AA34" s="70"/>
      <c r="AC34" s="70" t="s">
        <v>322</v>
      </c>
      <c r="AD34" s="70"/>
      <c r="AE34" s="70"/>
      <c r="AF34" s="70"/>
      <c r="AG34" s="70"/>
      <c r="AH34" s="70"/>
      <c r="AJ34" s="70" t="s">
        <v>323</v>
      </c>
      <c r="AK34" s="70"/>
      <c r="AL34" s="70"/>
      <c r="AM34" s="70"/>
      <c r="AN34" s="70"/>
      <c r="AO34" s="70"/>
    </row>
    <row r="35" spans="1:68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289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289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289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289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289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289</v>
      </c>
    </row>
    <row r="36" spans="1:68">
      <c r="A36" s="65" t="s">
        <v>17</v>
      </c>
      <c r="B36" s="65">
        <v>580</v>
      </c>
      <c r="C36" s="65">
        <v>800</v>
      </c>
      <c r="D36" s="65">
        <v>0</v>
      </c>
      <c r="E36" s="65">
        <v>2500</v>
      </c>
      <c r="F36" s="65">
        <v>904.87270000000001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2077.21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6469.0326999999997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3871.9704999999999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106.903206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218.64267000000001</v>
      </c>
    </row>
    <row r="43" spans="1:68">
      <c r="A43" s="71" t="s">
        <v>324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325</v>
      </c>
      <c r="B44" s="70"/>
      <c r="C44" s="70"/>
      <c r="D44" s="70"/>
      <c r="E44" s="70"/>
      <c r="F44" s="70"/>
      <c r="H44" s="70" t="s">
        <v>326</v>
      </c>
      <c r="I44" s="70"/>
      <c r="J44" s="70"/>
      <c r="K44" s="70"/>
      <c r="L44" s="70"/>
      <c r="M44" s="70"/>
      <c r="O44" s="70" t="s">
        <v>327</v>
      </c>
      <c r="P44" s="70"/>
      <c r="Q44" s="70"/>
      <c r="R44" s="70"/>
      <c r="S44" s="70"/>
      <c r="T44" s="70"/>
      <c r="V44" s="70" t="s">
        <v>328</v>
      </c>
      <c r="W44" s="70"/>
      <c r="X44" s="70"/>
      <c r="Y44" s="70"/>
      <c r="Z44" s="70"/>
      <c r="AA44" s="70"/>
      <c r="AC44" s="70" t="s">
        <v>329</v>
      </c>
      <c r="AD44" s="70"/>
      <c r="AE44" s="70"/>
      <c r="AF44" s="70"/>
      <c r="AG44" s="70"/>
      <c r="AH44" s="70"/>
      <c r="AJ44" s="70" t="s">
        <v>330</v>
      </c>
      <c r="AK44" s="70"/>
      <c r="AL44" s="70"/>
      <c r="AM44" s="70"/>
      <c r="AN44" s="70"/>
      <c r="AO44" s="70"/>
      <c r="AQ44" s="70" t="s">
        <v>331</v>
      </c>
      <c r="AR44" s="70"/>
      <c r="AS44" s="70"/>
      <c r="AT44" s="70"/>
      <c r="AU44" s="70"/>
      <c r="AV44" s="70"/>
      <c r="AX44" s="70" t="s">
        <v>332</v>
      </c>
      <c r="AY44" s="70"/>
      <c r="AZ44" s="70"/>
      <c r="BA44" s="70"/>
      <c r="BB44" s="70"/>
      <c r="BC44" s="70"/>
      <c r="BE44" s="70" t="s">
        <v>333</v>
      </c>
      <c r="BF44" s="70"/>
      <c r="BG44" s="70"/>
      <c r="BH44" s="70"/>
      <c r="BI44" s="70"/>
      <c r="BJ44" s="70"/>
    </row>
    <row r="45" spans="1:68">
      <c r="A45" s="65"/>
      <c r="B45" s="65" t="s">
        <v>293</v>
      </c>
      <c r="C45" s="65" t="s">
        <v>294</v>
      </c>
      <c r="D45" s="65" t="s">
        <v>295</v>
      </c>
      <c r="E45" s="65" t="s">
        <v>296</v>
      </c>
      <c r="F45" s="65" t="s">
        <v>289</v>
      </c>
      <c r="H45" s="65"/>
      <c r="I45" s="65" t="s">
        <v>293</v>
      </c>
      <c r="J45" s="65" t="s">
        <v>294</v>
      </c>
      <c r="K45" s="65" t="s">
        <v>295</v>
      </c>
      <c r="L45" s="65" t="s">
        <v>296</v>
      </c>
      <c r="M45" s="65" t="s">
        <v>289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289</v>
      </c>
      <c r="V45" s="65"/>
      <c r="W45" s="65" t="s">
        <v>293</v>
      </c>
      <c r="X45" s="65" t="s">
        <v>294</v>
      </c>
      <c r="Y45" s="65" t="s">
        <v>295</v>
      </c>
      <c r="Z45" s="65" t="s">
        <v>296</v>
      </c>
      <c r="AA45" s="65" t="s">
        <v>289</v>
      </c>
      <c r="AC45" s="65"/>
      <c r="AD45" s="65" t="s">
        <v>293</v>
      </c>
      <c r="AE45" s="65" t="s">
        <v>294</v>
      </c>
      <c r="AF45" s="65" t="s">
        <v>295</v>
      </c>
      <c r="AG45" s="65" t="s">
        <v>296</v>
      </c>
      <c r="AH45" s="65" t="s">
        <v>289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289</v>
      </c>
      <c r="AQ45" s="65"/>
      <c r="AR45" s="65" t="s">
        <v>293</v>
      </c>
      <c r="AS45" s="65" t="s">
        <v>294</v>
      </c>
      <c r="AT45" s="65" t="s">
        <v>295</v>
      </c>
      <c r="AU45" s="65" t="s">
        <v>296</v>
      </c>
      <c r="AV45" s="65" t="s">
        <v>289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289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289</v>
      </c>
    </row>
    <row r="46" spans="1:68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23.428228000000001</v>
      </c>
      <c r="H46" s="65" t="s">
        <v>24</v>
      </c>
      <c r="I46" s="65">
        <v>10</v>
      </c>
      <c r="J46" s="65">
        <v>12</v>
      </c>
      <c r="K46" s="65">
        <v>0</v>
      </c>
      <c r="L46" s="65">
        <v>35</v>
      </c>
      <c r="M46" s="65">
        <v>16.756250000000001</v>
      </c>
      <c r="O46" s="65" t="s">
        <v>334</v>
      </c>
      <c r="P46" s="65">
        <v>970</v>
      </c>
      <c r="Q46" s="65">
        <v>800</v>
      </c>
      <c r="R46" s="65">
        <v>480</v>
      </c>
      <c r="S46" s="65">
        <v>10000</v>
      </c>
      <c r="T46" s="65">
        <v>1530.3755000000001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1.5803903000000001E-2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4.1049850000000001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249.12852000000001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174.78378000000001</v>
      </c>
      <c r="AX46" s="65" t="s">
        <v>335</v>
      </c>
      <c r="AY46" s="65"/>
      <c r="AZ46" s="65"/>
      <c r="BA46" s="65"/>
      <c r="BB46" s="65"/>
      <c r="BC46" s="65"/>
      <c r="BE46" s="65" t="s">
        <v>336</v>
      </c>
      <c r="BF46" s="65"/>
      <c r="BG46" s="65"/>
      <c r="BH46" s="65"/>
      <c r="BI46" s="65"/>
      <c r="BJ46" s="65"/>
    </row>
  </sheetData>
  <mergeCells count="38"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160" t="s">
        <v>277</v>
      </c>
      <c r="B2" s="160" t="s">
        <v>278</v>
      </c>
      <c r="C2" s="160" t="s">
        <v>276</v>
      </c>
      <c r="D2" s="160">
        <v>63</v>
      </c>
      <c r="E2" s="160">
        <v>2535.7002000000002</v>
      </c>
      <c r="F2" s="160">
        <v>297.47739999999999</v>
      </c>
      <c r="G2" s="160">
        <v>88.846000000000004</v>
      </c>
      <c r="H2" s="160">
        <v>55.649222999999999</v>
      </c>
      <c r="I2" s="160">
        <v>33.196776999999997</v>
      </c>
      <c r="J2" s="160">
        <v>129.72561999999999</v>
      </c>
      <c r="K2" s="160">
        <v>56.848488000000003</v>
      </c>
      <c r="L2" s="160">
        <v>72.877129999999994</v>
      </c>
      <c r="M2" s="160">
        <v>36.878619999999998</v>
      </c>
      <c r="N2" s="160">
        <v>3.7835097000000002</v>
      </c>
      <c r="O2" s="160">
        <v>18.082623000000002</v>
      </c>
      <c r="P2" s="160">
        <v>1123.2528</v>
      </c>
      <c r="Q2" s="160">
        <v>32.222855000000003</v>
      </c>
      <c r="R2" s="160">
        <v>767.16800000000001</v>
      </c>
      <c r="S2" s="160">
        <v>266.29065000000003</v>
      </c>
      <c r="T2" s="160">
        <v>6010.53</v>
      </c>
      <c r="U2" s="160">
        <v>17.718966000000002</v>
      </c>
      <c r="V2" s="160">
        <v>41.886436000000003</v>
      </c>
      <c r="W2" s="160">
        <v>339.7106</v>
      </c>
      <c r="X2" s="160">
        <v>110.99784</v>
      </c>
      <c r="Y2" s="160">
        <v>2.1896</v>
      </c>
      <c r="Z2" s="160">
        <v>2.4172666</v>
      </c>
      <c r="AA2" s="160">
        <v>26.937322999999999</v>
      </c>
      <c r="AB2" s="160">
        <v>5.9219099999999996</v>
      </c>
      <c r="AC2" s="160">
        <v>738.94159999999999</v>
      </c>
      <c r="AD2" s="160">
        <v>28.758033999999999</v>
      </c>
      <c r="AE2" s="160">
        <v>5.502948</v>
      </c>
      <c r="AF2" s="160">
        <v>0.38445857</v>
      </c>
      <c r="AG2" s="160">
        <v>904.87270000000001</v>
      </c>
      <c r="AH2" s="160">
        <v>442.82657</v>
      </c>
      <c r="AI2" s="160">
        <v>462.04610000000002</v>
      </c>
      <c r="AJ2" s="160">
        <v>2077.21</v>
      </c>
      <c r="AK2" s="160">
        <v>6469.0326999999997</v>
      </c>
      <c r="AL2" s="160">
        <v>106.903206</v>
      </c>
      <c r="AM2" s="160">
        <v>3871.9704999999999</v>
      </c>
      <c r="AN2" s="160">
        <v>218.64267000000001</v>
      </c>
      <c r="AO2" s="160">
        <v>23.428228000000001</v>
      </c>
      <c r="AP2" s="160">
        <v>15.411536999999999</v>
      </c>
      <c r="AQ2" s="160">
        <v>8.0166909999999998</v>
      </c>
      <c r="AR2" s="160">
        <v>16.756250000000001</v>
      </c>
      <c r="AS2" s="160">
        <v>1530.3755000000001</v>
      </c>
      <c r="AT2" s="160">
        <v>1.5803903000000001E-2</v>
      </c>
      <c r="AU2" s="160">
        <v>4.1049850000000001</v>
      </c>
      <c r="AV2" s="160">
        <v>249.12852000000001</v>
      </c>
      <c r="AW2" s="160">
        <v>174.78378000000001</v>
      </c>
      <c r="AX2" s="160">
        <v>6.5972470000000005E-2</v>
      </c>
      <c r="AY2" s="160">
        <v>1.5515234</v>
      </c>
      <c r="AZ2" s="160">
        <v>665.84357</v>
      </c>
      <c r="BA2" s="160">
        <v>121.37645000000001</v>
      </c>
      <c r="BB2" s="160">
        <v>33.741737000000001</v>
      </c>
      <c r="BC2" s="160">
        <v>43.742550000000001</v>
      </c>
      <c r="BD2" s="160">
        <v>43.877994999999999</v>
      </c>
      <c r="BE2" s="160">
        <v>5.104171</v>
      </c>
      <c r="BF2" s="160">
        <v>14.6289835</v>
      </c>
      <c r="BG2" s="160">
        <v>0</v>
      </c>
      <c r="BH2" s="160">
        <v>1.0219159E-2</v>
      </c>
      <c r="BI2" s="160">
        <v>7.7101269999999998E-3</v>
      </c>
      <c r="BJ2" s="160">
        <v>6.7173034000000006E-2</v>
      </c>
      <c r="BK2" s="160">
        <v>0</v>
      </c>
      <c r="BL2" s="160">
        <v>0.10069346999999999</v>
      </c>
      <c r="BM2" s="160">
        <v>6.0126350000000004</v>
      </c>
      <c r="BN2" s="160">
        <v>0.34283449999999999</v>
      </c>
      <c r="BO2" s="160">
        <v>68.361084000000005</v>
      </c>
      <c r="BP2" s="160">
        <v>15.3587265</v>
      </c>
      <c r="BQ2" s="160">
        <v>20.6782</v>
      </c>
      <c r="BR2" s="160">
        <v>91.091809999999995</v>
      </c>
      <c r="BS2" s="160">
        <v>45.206142</v>
      </c>
      <c r="BT2" s="160">
        <v>7.4934672999999998</v>
      </c>
      <c r="BU2" s="160">
        <v>6.2387412999999998E-4</v>
      </c>
      <c r="BV2" s="160">
        <v>0.40778370000000003</v>
      </c>
      <c r="BW2" s="160">
        <v>0.73097056000000005</v>
      </c>
      <c r="BX2" s="160">
        <v>3.8737693000000002</v>
      </c>
      <c r="BY2" s="160">
        <v>0.26215553000000003</v>
      </c>
      <c r="BZ2" s="160">
        <v>7.7659690000000004E-4</v>
      </c>
      <c r="CA2" s="160">
        <v>2.3494864</v>
      </c>
      <c r="CB2" s="160">
        <v>0.17739431999999999</v>
      </c>
      <c r="CC2" s="160">
        <v>0.43604973000000002</v>
      </c>
      <c r="CD2" s="160">
        <v>8.6238340000000004</v>
      </c>
      <c r="CE2" s="160">
        <v>0.11144452000000001</v>
      </c>
      <c r="CF2" s="160">
        <v>2.8620052</v>
      </c>
      <c r="CG2" s="160">
        <v>0</v>
      </c>
      <c r="CH2" s="160">
        <v>0.24436355000000001</v>
      </c>
      <c r="CI2" s="160">
        <v>3.0700591999999999E-2</v>
      </c>
      <c r="CJ2" s="160">
        <v>19.026947</v>
      </c>
      <c r="CK2" s="160">
        <v>3.0184241000000001E-2</v>
      </c>
      <c r="CL2" s="160">
        <v>0.70592135</v>
      </c>
      <c r="CM2" s="160">
        <v>5.6650605000000001</v>
      </c>
      <c r="CN2" s="160">
        <v>5082.5874000000003</v>
      </c>
      <c r="CO2" s="160">
        <v>8990.9380000000001</v>
      </c>
      <c r="CP2" s="160">
        <v>7656.6909999999998</v>
      </c>
      <c r="CQ2" s="160">
        <v>2351.2975999999999</v>
      </c>
      <c r="CR2" s="160">
        <v>1104.0697</v>
      </c>
      <c r="CS2" s="160">
        <v>646.13300000000004</v>
      </c>
      <c r="CT2" s="160">
        <v>5023.9319999999998</v>
      </c>
      <c r="CU2" s="160">
        <v>3646.7727</v>
      </c>
      <c r="CV2" s="160">
        <v>1557.5188000000001</v>
      </c>
      <c r="CW2" s="160">
        <v>4420.5969999999998</v>
      </c>
      <c r="CX2" s="160">
        <v>1233.2616</v>
      </c>
      <c r="CY2" s="160">
        <v>5755.2979999999998</v>
      </c>
      <c r="CZ2" s="160">
        <v>3548.6333</v>
      </c>
      <c r="DA2" s="160">
        <v>8050.8852999999999</v>
      </c>
      <c r="DB2" s="160">
        <v>6706.6180000000004</v>
      </c>
      <c r="DC2" s="160">
        <v>11918.028</v>
      </c>
      <c r="DD2" s="160">
        <v>19476.041000000001</v>
      </c>
      <c r="DE2" s="160">
        <v>5089.1350000000002</v>
      </c>
      <c r="DF2" s="160">
        <v>5736.1419999999998</v>
      </c>
      <c r="DG2" s="160">
        <v>4750.5902999999998</v>
      </c>
      <c r="DH2" s="160">
        <v>392.01710000000003</v>
      </c>
      <c r="DI2" s="160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121.37645000000001</v>
      </c>
      <c r="B6">
        <f>BB2</f>
        <v>33.741737000000001</v>
      </c>
      <c r="C6">
        <f>BC2</f>
        <v>43.742550000000001</v>
      </c>
      <c r="D6">
        <f>BD2</f>
        <v>43.877994999999999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H12" sqref="H12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>
      <c r="A2" s="54" t="s">
        <v>254</v>
      </c>
      <c r="B2" s="55">
        <v>20955</v>
      </c>
      <c r="C2" s="56">
        <f ca="1">YEAR(TODAY())-YEAR(B2)+IF(TODAY()&gt;=DATE(YEAR(TODAY()),MONTH(B2),DAY(B2)),0,-1)</f>
        <v>63</v>
      </c>
      <c r="E2" s="52">
        <v>158.30000000000001</v>
      </c>
      <c r="F2" s="53" t="s">
        <v>275</v>
      </c>
      <c r="G2" s="52">
        <v>50.3</v>
      </c>
      <c r="H2" s="51" t="s">
        <v>40</v>
      </c>
      <c r="I2" s="73">
        <f>ROUND(G3/E3^2,1)</f>
        <v>20.100000000000001</v>
      </c>
    </row>
    <row r="3" spans="1:9">
      <c r="E3" s="51">
        <f>E2/100</f>
        <v>1.5830000000000002</v>
      </c>
      <c r="F3" s="51" t="s">
        <v>39</v>
      </c>
      <c r="G3" s="51">
        <f>G2</f>
        <v>50.3</v>
      </c>
      <c r="H3" s="51" t="s">
        <v>40</v>
      </c>
      <c r="I3" s="73"/>
    </row>
    <row r="4" spans="1:9">
      <c r="A4" t="s">
        <v>272</v>
      </c>
    </row>
    <row r="5" spans="1:9">
      <c r="B5" s="60">
        <v>44242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이정숙, ID : H1900599)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2021년 02월 18일 14:35:22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9" t="s">
        <v>195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</row>
    <row r="3" spans="1:19" ht="18" customHeight="1">
      <c r="A3" s="6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</row>
    <row r="4" spans="1:19" ht="18" customHeight="1" thickBot="1">
      <c r="A4" s="6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</row>
    <row r="5" spans="1:19" ht="18" customHeight="1">
      <c r="A5" s="6"/>
      <c r="B5" s="147" t="s">
        <v>274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</row>
    <row r="6" spans="1:19" ht="18" customHeight="1"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</row>
    <row r="7" spans="1:19" ht="18" customHeight="1"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</row>
    <row r="8" spans="1:19" ht="18" customHeight="1"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</row>
    <row r="9" spans="1:19" ht="18" customHeight="1" thickBot="1"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</row>
    <row r="10" spans="1:19" ht="18" customHeight="1">
      <c r="C10" s="153" t="s">
        <v>30</v>
      </c>
      <c r="D10" s="153"/>
      <c r="E10" s="154"/>
      <c r="F10" s="157">
        <f>'개인정보 및 신체계측 입력'!B5</f>
        <v>44242</v>
      </c>
      <c r="G10" s="116"/>
      <c r="H10" s="116"/>
      <c r="I10" s="11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155"/>
      <c r="D11" s="155"/>
      <c r="E11" s="156"/>
      <c r="F11" s="117"/>
      <c r="G11" s="117"/>
      <c r="H11" s="117"/>
      <c r="I11" s="11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153" t="s">
        <v>32</v>
      </c>
      <c r="D12" s="153"/>
      <c r="E12" s="154"/>
      <c r="F12" s="138">
        <f ca="1">'개인정보 및 신체계측 입력'!C2</f>
        <v>63</v>
      </c>
      <c r="G12" s="138"/>
      <c r="H12" s="138"/>
      <c r="I12" s="138"/>
      <c r="K12" s="129">
        <f>'개인정보 및 신체계측 입력'!E2</f>
        <v>158.30000000000001</v>
      </c>
      <c r="L12" s="130"/>
      <c r="M12" s="123">
        <f>'개인정보 및 신체계측 입력'!G2</f>
        <v>50.3</v>
      </c>
      <c r="N12" s="124"/>
      <c r="O12" s="119" t="s">
        <v>270</v>
      </c>
      <c r="P12" s="113"/>
      <c r="Q12" s="116">
        <f>'개인정보 및 신체계측 입력'!I2</f>
        <v>20.100000000000001</v>
      </c>
      <c r="R12" s="116"/>
      <c r="S12" s="116"/>
    </row>
    <row r="13" spans="1:19" ht="18" customHeight="1" thickBot="1">
      <c r="C13" s="158"/>
      <c r="D13" s="158"/>
      <c r="E13" s="159"/>
      <c r="F13" s="139"/>
      <c r="G13" s="139"/>
      <c r="H13" s="139"/>
      <c r="I13" s="139"/>
      <c r="K13" s="131"/>
      <c r="L13" s="132"/>
      <c r="M13" s="125"/>
      <c r="N13" s="126"/>
      <c r="O13" s="120"/>
      <c r="P13" s="121"/>
      <c r="Q13" s="117"/>
      <c r="R13" s="117"/>
      <c r="S13" s="117"/>
    </row>
    <row r="14" spans="1:19" ht="18" customHeight="1">
      <c r="C14" s="155" t="s">
        <v>31</v>
      </c>
      <c r="D14" s="155"/>
      <c r="E14" s="156"/>
      <c r="F14" s="117" t="str">
        <f>MID('DRIs DATA'!B1,28,3)</f>
        <v>이정숙</v>
      </c>
      <c r="G14" s="117"/>
      <c r="H14" s="117"/>
      <c r="I14" s="117"/>
      <c r="K14" s="131"/>
      <c r="L14" s="132"/>
      <c r="M14" s="125"/>
      <c r="N14" s="126"/>
      <c r="O14" s="120"/>
      <c r="P14" s="121"/>
      <c r="Q14" s="117"/>
      <c r="R14" s="117"/>
      <c r="S14" s="117"/>
    </row>
    <row r="15" spans="1:19" ht="18" customHeight="1" thickBot="1">
      <c r="C15" s="158"/>
      <c r="D15" s="158"/>
      <c r="E15" s="159"/>
      <c r="F15" s="118"/>
      <c r="G15" s="118"/>
      <c r="H15" s="118"/>
      <c r="I15" s="118"/>
      <c r="K15" s="133"/>
      <c r="L15" s="134"/>
      <c r="M15" s="127"/>
      <c r="N15" s="128"/>
      <c r="O15" s="122"/>
      <c r="P15" s="115"/>
      <c r="Q15" s="118"/>
      <c r="R15" s="118"/>
      <c r="S15" s="11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6" t="s">
        <v>41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8"/>
    </row>
    <row r="20" spans="2:20" ht="18" customHeight="1" thickBot="1"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1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44" t="s">
        <v>42</v>
      </c>
      <c r="E36" s="144"/>
      <c r="F36" s="144"/>
      <c r="G36" s="144"/>
      <c r="H36" s="144"/>
      <c r="I36" s="34">
        <f>'DRIs DATA'!F8</f>
        <v>57.645000000000003</v>
      </c>
      <c r="J36" s="145" t="s">
        <v>43</v>
      </c>
      <c r="K36" s="145"/>
      <c r="L36" s="145"/>
      <c r="M36" s="145"/>
      <c r="N36" s="35"/>
      <c r="O36" s="143" t="s">
        <v>44</v>
      </c>
      <c r="P36" s="143"/>
      <c r="Q36" s="143"/>
      <c r="R36" s="143"/>
      <c r="S36" s="143"/>
      <c r="T36" s="6"/>
    </row>
    <row r="37" spans="2:20" ht="18" customHeight="1">
      <c r="B37" s="12"/>
      <c r="C37" s="140" t="s">
        <v>181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6"/>
    </row>
    <row r="38" spans="2:20" ht="18" customHeight="1">
      <c r="B38" s="12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6"/>
    </row>
    <row r="39" spans="2:20" ht="18" customHeight="1" thickBot="1">
      <c r="B39" s="12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44" t="s">
        <v>42</v>
      </c>
      <c r="E41" s="144"/>
      <c r="F41" s="144"/>
      <c r="G41" s="144"/>
      <c r="H41" s="144"/>
      <c r="I41" s="34">
        <f>'DRIs DATA'!G8</f>
        <v>17.216999999999999</v>
      </c>
      <c r="J41" s="145" t="s">
        <v>43</v>
      </c>
      <c r="K41" s="145"/>
      <c r="L41" s="145"/>
      <c r="M41" s="145"/>
      <c r="N41" s="35"/>
      <c r="O41" s="142" t="s">
        <v>48</v>
      </c>
      <c r="P41" s="142"/>
      <c r="Q41" s="142"/>
      <c r="R41" s="142"/>
      <c r="S41" s="142"/>
      <c r="T41" s="6"/>
    </row>
    <row r="42" spans="2:20" ht="18" customHeight="1">
      <c r="B42" s="6"/>
      <c r="C42" s="85" t="s">
        <v>183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6"/>
    </row>
    <row r="43" spans="2:20" ht="18" customHeight="1">
      <c r="B43" s="6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6"/>
    </row>
    <row r="44" spans="2:20" ht="18" customHeight="1" thickBot="1">
      <c r="B44" s="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46" t="s">
        <v>42</v>
      </c>
      <c r="E46" s="146"/>
      <c r="F46" s="146"/>
      <c r="G46" s="146"/>
      <c r="H46" s="146"/>
      <c r="I46" s="34">
        <f>'DRIs DATA'!H8</f>
        <v>25.138000000000002</v>
      </c>
      <c r="J46" s="145" t="s">
        <v>43</v>
      </c>
      <c r="K46" s="145"/>
      <c r="L46" s="145"/>
      <c r="M46" s="145"/>
      <c r="N46" s="35"/>
      <c r="O46" s="142" t="s">
        <v>47</v>
      </c>
      <c r="P46" s="142"/>
      <c r="Q46" s="142"/>
      <c r="R46" s="142"/>
      <c r="S46" s="142"/>
      <c r="T46" s="6"/>
    </row>
    <row r="47" spans="2:20" ht="18" customHeight="1">
      <c r="B47" s="6"/>
      <c r="C47" s="85" t="s">
        <v>182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6"/>
    </row>
    <row r="48" spans="2:20" ht="18" customHeight="1" thickBot="1">
      <c r="B48" s="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6" t="s">
        <v>190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8"/>
    </row>
    <row r="54" spans="1:20" ht="18" customHeight="1" thickBot="1">
      <c r="B54" s="79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1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1" t="s">
        <v>163</v>
      </c>
      <c r="D69" s="151"/>
      <c r="E69" s="151"/>
      <c r="F69" s="151"/>
      <c r="G69" s="151"/>
      <c r="H69" s="144" t="s">
        <v>169</v>
      </c>
      <c r="I69" s="144"/>
      <c r="J69" s="144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2">
        <f>ROUND('그룹 전체 사용자의 일일 입력'!D6/MAX('그룹 전체 사용자의 일일 입력'!$B$6,'그룹 전체 사용자의 일일 입력'!$C$6,'그룹 전체 사용자의 일일 입력'!$D$6),1)</f>
        <v>1</v>
      </c>
      <c r="P69" s="152"/>
      <c r="Q69" s="37" t="s">
        <v>53</v>
      </c>
      <c r="R69" s="35"/>
      <c r="S69" s="35"/>
      <c r="T69" s="6"/>
    </row>
    <row r="70" spans="2:21" ht="18" customHeight="1" thickBot="1">
      <c r="B70" s="6"/>
      <c r="C70" s="86" t="s">
        <v>164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1" t="s">
        <v>50</v>
      </c>
      <c r="D72" s="151"/>
      <c r="E72" s="151"/>
      <c r="F72" s="151"/>
      <c r="G72" s="151"/>
      <c r="H72" s="38"/>
      <c r="I72" s="144" t="s">
        <v>51</v>
      </c>
      <c r="J72" s="144"/>
      <c r="K72" s="36">
        <f>ROUND('DRIs DATA'!L8,1)</f>
        <v>17.100000000000001</v>
      </c>
      <c r="L72" s="36" t="s">
        <v>52</v>
      </c>
      <c r="M72" s="36">
        <f>ROUND('DRIs DATA'!K8,1)</f>
        <v>9.6999999999999993</v>
      </c>
      <c r="N72" s="145" t="s">
        <v>53</v>
      </c>
      <c r="O72" s="145"/>
      <c r="P72" s="145"/>
      <c r="Q72" s="145"/>
      <c r="R72" s="39"/>
      <c r="S72" s="35"/>
      <c r="T72" s="6"/>
    </row>
    <row r="73" spans="2:21" ht="18" customHeight="1">
      <c r="B73" s="6"/>
      <c r="C73" s="85" t="s">
        <v>180</v>
      </c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6"/>
      <c r="U73" s="13"/>
    </row>
    <row r="74" spans="2:21" ht="18" customHeight="1" thickBot="1">
      <c r="B74" s="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6" t="s">
        <v>191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8"/>
    </row>
    <row r="78" spans="2:21" ht="18" customHeight="1" thickBot="1">
      <c r="B78" s="79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1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7" t="s">
        <v>167</v>
      </c>
      <c r="C80" s="87"/>
      <c r="D80" s="87"/>
      <c r="E80" s="87"/>
      <c r="F80" s="21"/>
      <c r="G80" s="21"/>
      <c r="H80" s="21"/>
      <c r="L80" s="87" t="s">
        <v>171</v>
      </c>
      <c r="M80" s="87"/>
      <c r="N80" s="87"/>
      <c r="O80" s="87"/>
      <c r="P80" s="87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5" t="s">
        <v>267</v>
      </c>
      <c r="C93" s="136"/>
      <c r="D93" s="136"/>
      <c r="E93" s="136"/>
      <c r="F93" s="136"/>
      <c r="G93" s="136"/>
      <c r="H93" s="136"/>
      <c r="I93" s="136"/>
      <c r="J93" s="137"/>
      <c r="L93" s="135" t="s">
        <v>174</v>
      </c>
      <c r="M93" s="136"/>
      <c r="N93" s="136"/>
      <c r="O93" s="136"/>
      <c r="P93" s="136"/>
      <c r="Q93" s="136"/>
      <c r="R93" s="136"/>
      <c r="S93" s="136"/>
      <c r="T93" s="137"/>
    </row>
    <row r="94" spans="1:21" ht="18" customHeight="1">
      <c r="B94" s="90" t="s">
        <v>170</v>
      </c>
      <c r="C94" s="88"/>
      <c r="D94" s="88"/>
      <c r="E94" s="88"/>
      <c r="F94" s="91">
        <f>ROUND('DRIs DATA'!F16/'DRIs DATA'!C16*100,2)</f>
        <v>102.29</v>
      </c>
      <c r="G94" s="91"/>
      <c r="H94" s="88" t="s">
        <v>166</v>
      </c>
      <c r="I94" s="88"/>
      <c r="J94" s="89"/>
      <c r="L94" s="90" t="s">
        <v>170</v>
      </c>
      <c r="M94" s="88"/>
      <c r="N94" s="88"/>
      <c r="O94" s="88"/>
      <c r="P94" s="88"/>
      <c r="Q94" s="23">
        <f>ROUND('DRIs DATA'!M16/'DRIs DATA'!K16*100,2)</f>
        <v>349.05</v>
      </c>
      <c r="R94" s="88" t="s">
        <v>166</v>
      </c>
      <c r="S94" s="88"/>
      <c r="T94" s="89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3" t="s">
        <v>179</v>
      </c>
      <c r="C96" s="94"/>
      <c r="D96" s="94"/>
      <c r="E96" s="94"/>
      <c r="F96" s="94"/>
      <c r="G96" s="94"/>
      <c r="H96" s="94"/>
      <c r="I96" s="94"/>
      <c r="J96" s="95"/>
      <c r="L96" s="99" t="s">
        <v>172</v>
      </c>
      <c r="M96" s="100"/>
      <c r="N96" s="100"/>
      <c r="O96" s="100"/>
      <c r="P96" s="100"/>
      <c r="Q96" s="100"/>
      <c r="R96" s="100"/>
      <c r="S96" s="100"/>
      <c r="T96" s="101"/>
    </row>
    <row r="97" spans="2:21" ht="18" customHeight="1">
      <c r="B97" s="93"/>
      <c r="C97" s="94"/>
      <c r="D97" s="94"/>
      <c r="E97" s="94"/>
      <c r="F97" s="94"/>
      <c r="G97" s="94"/>
      <c r="H97" s="94"/>
      <c r="I97" s="94"/>
      <c r="J97" s="95"/>
      <c r="L97" s="99"/>
      <c r="M97" s="100"/>
      <c r="N97" s="100"/>
      <c r="O97" s="100"/>
      <c r="P97" s="100"/>
      <c r="Q97" s="100"/>
      <c r="R97" s="100"/>
      <c r="S97" s="100"/>
      <c r="T97" s="101"/>
    </row>
    <row r="98" spans="2:21" ht="18" customHeight="1">
      <c r="B98" s="93"/>
      <c r="C98" s="94"/>
      <c r="D98" s="94"/>
      <c r="E98" s="94"/>
      <c r="F98" s="94"/>
      <c r="G98" s="94"/>
      <c r="H98" s="94"/>
      <c r="I98" s="94"/>
      <c r="J98" s="95"/>
      <c r="L98" s="99"/>
      <c r="M98" s="100"/>
      <c r="N98" s="100"/>
      <c r="O98" s="100"/>
      <c r="P98" s="100"/>
      <c r="Q98" s="100"/>
      <c r="R98" s="100"/>
      <c r="S98" s="100"/>
      <c r="T98" s="101"/>
    </row>
    <row r="99" spans="2:21" ht="18" customHeight="1">
      <c r="B99" s="93"/>
      <c r="C99" s="94"/>
      <c r="D99" s="94"/>
      <c r="E99" s="94"/>
      <c r="F99" s="94"/>
      <c r="G99" s="94"/>
      <c r="H99" s="94"/>
      <c r="I99" s="94"/>
      <c r="J99" s="95"/>
      <c r="L99" s="99"/>
      <c r="M99" s="100"/>
      <c r="N99" s="100"/>
      <c r="O99" s="100"/>
      <c r="P99" s="100"/>
      <c r="Q99" s="100"/>
      <c r="R99" s="100"/>
      <c r="S99" s="100"/>
      <c r="T99" s="101"/>
    </row>
    <row r="100" spans="2:21" ht="18" customHeight="1">
      <c r="B100" s="93"/>
      <c r="C100" s="94"/>
      <c r="D100" s="94"/>
      <c r="E100" s="94"/>
      <c r="F100" s="94"/>
      <c r="G100" s="94"/>
      <c r="H100" s="94"/>
      <c r="I100" s="94"/>
      <c r="J100" s="95"/>
      <c r="L100" s="99"/>
      <c r="M100" s="100"/>
      <c r="N100" s="100"/>
      <c r="O100" s="100"/>
      <c r="P100" s="100"/>
      <c r="Q100" s="100"/>
      <c r="R100" s="100"/>
      <c r="S100" s="100"/>
      <c r="T100" s="101"/>
      <c r="U100" s="17"/>
    </row>
    <row r="101" spans="2:21" ht="18" customHeight="1" thickBot="1">
      <c r="B101" s="96"/>
      <c r="C101" s="97"/>
      <c r="D101" s="97"/>
      <c r="E101" s="97"/>
      <c r="F101" s="97"/>
      <c r="G101" s="97"/>
      <c r="H101" s="97"/>
      <c r="I101" s="97"/>
      <c r="J101" s="98"/>
      <c r="L101" s="102"/>
      <c r="M101" s="103"/>
      <c r="N101" s="103"/>
      <c r="O101" s="103"/>
      <c r="P101" s="103"/>
      <c r="Q101" s="103"/>
      <c r="R101" s="103"/>
      <c r="S101" s="103"/>
      <c r="T101" s="104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6" t="s">
        <v>192</v>
      </c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8"/>
    </row>
    <row r="105" spans="2:21" ht="18" customHeight="1" thickBot="1">
      <c r="B105" s="79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1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7" t="s">
        <v>168</v>
      </c>
      <c r="C107" s="87"/>
      <c r="D107" s="87"/>
      <c r="E107" s="87"/>
      <c r="F107" s="6"/>
      <c r="G107" s="6"/>
      <c r="H107" s="6"/>
      <c r="I107" s="6"/>
      <c r="L107" s="87" t="s">
        <v>269</v>
      </c>
      <c r="M107" s="87"/>
      <c r="N107" s="87"/>
      <c r="O107" s="87"/>
      <c r="P107" s="87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2" t="s">
        <v>263</v>
      </c>
      <c r="C120" s="83"/>
      <c r="D120" s="83"/>
      <c r="E120" s="83"/>
      <c r="F120" s="83"/>
      <c r="G120" s="83"/>
      <c r="H120" s="83"/>
      <c r="I120" s="83"/>
      <c r="J120" s="84"/>
      <c r="L120" s="82" t="s">
        <v>264</v>
      </c>
      <c r="M120" s="83"/>
      <c r="N120" s="83"/>
      <c r="O120" s="83"/>
      <c r="P120" s="83"/>
      <c r="Q120" s="83"/>
      <c r="R120" s="83"/>
      <c r="S120" s="83"/>
      <c r="T120" s="84"/>
    </row>
    <row r="121" spans="2:20" ht="18" customHeight="1">
      <c r="B121" s="43" t="s">
        <v>170</v>
      </c>
      <c r="C121" s="16"/>
      <c r="D121" s="16"/>
      <c r="E121" s="15"/>
      <c r="F121" s="91">
        <f>ROUND('DRIs DATA'!F26/'DRIs DATA'!C26*100,2)</f>
        <v>111</v>
      </c>
      <c r="G121" s="91"/>
      <c r="H121" s="88" t="s">
        <v>165</v>
      </c>
      <c r="I121" s="88"/>
      <c r="J121" s="89"/>
      <c r="L121" s="42" t="s">
        <v>170</v>
      </c>
      <c r="M121" s="20"/>
      <c r="N121" s="20"/>
      <c r="O121" s="23"/>
      <c r="P121" s="6"/>
      <c r="Q121" s="58">
        <f>ROUND('DRIs DATA'!AH26/'DRIs DATA'!AE26*100,2)</f>
        <v>394.79</v>
      </c>
      <c r="R121" s="88" t="s">
        <v>165</v>
      </c>
      <c r="S121" s="88"/>
      <c r="T121" s="89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5" t="s">
        <v>173</v>
      </c>
      <c r="C123" s="106"/>
      <c r="D123" s="106"/>
      <c r="E123" s="106"/>
      <c r="F123" s="106"/>
      <c r="G123" s="106"/>
      <c r="H123" s="106"/>
      <c r="I123" s="106"/>
      <c r="J123" s="107"/>
      <c r="L123" s="105" t="s">
        <v>268</v>
      </c>
      <c r="M123" s="106"/>
      <c r="N123" s="106"/>
      <c r="O123" s="106"/>
      <c r="P123" s="106"/>
      <c r="Q123" s="106"/>
      <c r="R123" s="106"/>
      <c r="S123" s="106"/>
      <c r="T123" s="107"/>
    </row>
    <row r="124" spans="2:20" ht="18" customHeight="1">
      <c r="B124" s="105"/>
      <c r="C124" s="106"/>
      <c r="D124" s="106"/>
      <c r="E124" s="106"/>
      <c r="F124" s="106"/>
      <c r="G124" s="106"/>
      <c r="H124" s="106"/>
      <c r="I124" s="106"/>
      <c r="J124" s="107"/>
      <c r="L124" s="105"/>
      <c r="M124" s="106"/>
      <c r="N124" s="106"/>
      <c r="O124" s="106"/>
      <c r="P124" s="106"/>
      <c r="Q124" s="106"/>
      <c r="R124" s="106"/>
      <c r="S124" s="106"/>
      <c r="T124" s="107"/>
    </row>
    <row r="125" spans="2:20" ht="18" customHeight="1">
      <c r="B125" s="105"/>
      <c r="C125" s="106"/>
      <c r="D125" s="106"/>
      <c r="E125" s="106"/>
      <c r="F125" s="106"/>
      <c r="G125" s="106"/>
      <c r="H125" s="106"/>
      <c r="I125" s="106"/>
      <c r="J125" s="107"/>
      <c r="L125" s="105"/>
      <c r="M125" s="106"/>
      <c r="N125" s="106"/>
      <c r="O125" s="106"/>
      <c r="P125" s="106"/>
      <c r="Q125" s="106"/>
      <c r="R125" s="106"/>
      <c r="S125" s="106"/>
      <c r="T125" s="107"/>
    </row>
    <row r="126" spans="2:20" ht="18" customHeight="1">
      <c r="B126" s="105"/>
      <c r="C126" s="106"/>
      <c r="D126" s="106"/>
      <c r="E126" s="106"/>
      <c r="F126" s="106"/>
      <c r="G126" s="106"/>
      <c r="H126" s="106"/>
      <c r="I126" s="106"/>
      <c r="J126" s="107"/>
      <c r="L126" s="105"/>
      <c r="M126" s="106"/>
      <c r="N126" s="106"/>
      <c r="O126" s="106"/>
      <c r="P126" s="106"/>
      <c r="Q126" s="106"/>
      <c r="R126" s="106"/>
      <c r="S126" s="106"/>
      <c r="T126" s="107"/>
    </row>
    <row r="127" spans="2:20" ht="18" customHeight="1">
      <c r="B127" s="105"/>
      <c r="C127" s="106"/>
      <c r="D127" s="106"/>
      <c r="E127" s="106"/>
      <c r="F127" s="106"/>
      <c r="G127" s="106"/>
      <c r="H127" s="106"/>
      <c r="I127" s="106"/>
      <c r="J127" s="107"/>
      <c r="L127" s="105"/>
      <c r="M127" s="106"/>
      <c r="N127" s="106"/>
      <c r="O127" s="106"/>
      <c r="P127" s="106"/>
      <c r="Q127" s="106"/>
      <c r="R127" s="106"/>
      <c r="S127" s="106"/>
      <c r="T127" s="107"/>
    </row>
    <row r="128" spans="2:20" ht="15.75" thickBot="1">
      <c r="B128" s="108"/>
      <c r="C128" s="109"/>
      <c r="D128" s="109"/>
      <c r="E128" s="109"/>
      <c r="F128" s="109"/>
      <c r="G128" s="109"/>
      <c r="H128" s="109"/>
      <c r="I128" s="109"/>
      <c r="J128" s="110"/>
      <c r="L128" s="108"/>
      <c r="M128" s="109"/>
      <c r="N128" s="109"/>
      <c r="O128" s="109"/>
      <c r="P128" s="109"/>
      <c r="Q128" s="109"/>
      <c r="R128" s="109"/>
      <c r="S128" s="109"/>
      <c r="T128" s="110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6" t="s">
        <v>261</v>
      </c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8"/>
      <c r="N130" s="57"/>
      <c r="O130" s="76" t="s">
        <v>262</v>
      </c>
      <c r="P130" s="77"/>
      <c r="Q130" s="77"/>
      <c r="R130" s="77"/>
      <c r="S130" s="77"/>
      <c r="T130" s="78"/>
    </row>
    <row r="131" spans="2:21" ht="18" customHeight="1" thickBot="1">
      <c r="B131" s="79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1"/>
      <c r="N131" s="57"/>
      <c r="O131" s="79"/>
      <c r="P131" s="80"/>
      <c r="Q131" s="80"/>
      <c r="R131" s="80"/>
      <c r="S131" s="80"/>
      <c r="T131" s="81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6" t="s">
        <v>193</v>
      </c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8"/>
    </row>
    <row r="156" spans="2:21" ht="18" customHeight="1" thickBot="1">
      <c r="B156" s="79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1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7" t="s">
        <v>176</v>
      </c>
      <c r="C158" s="87"/>
      <c r="D158" s="87"/>
      <c r="E158" s="6"/>
      <c r="F158" s="6"/>
      <c r="G158" s="6"/>
      <c r="H158" s="6"/>
      <c r="I158" s="6"/>
      <c r="L158" s="87" t="s">
        <v>177</v>
      </c>
      <c r="M158" s="87"/>
      <c r="N158" s="87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2" t="s">
        <v>265</v>
      </c>
      <c r="C171" s="83"/>
      <c r="D171" s="83"/>
      <c r="E171" s="83"/>
      <c r="F171" s="83"/>
      <c r="G171" s="83"/>
      <c r="H171" s="83"/>
      <c r="I171" s="83"/>
      <c r="J171" s="84"/>
      <c r="L171" s="82" t="s">
        <v>175</v>
      </c>
      <c r="M171" s="83"/>
      <c r="N171" s="83"/>
      <c r="O171" s="83"/>
      <c r="P171" s="83"/>
      <c r="Q171" s="83"/>
      <c r="R171" s="83"/>
      <c r="S171" s="84"/>
    </row>
    <row r="172" spans="2:19" ht="18" customHeight="1">
      <c r="B172" s="42" t="s">
        <v>170</v>
      </c>
      <c r="C172" s="20"/>
      <c r="D172" s="20"/>
      <c r="E172" s="6"/>
      <c r="F172" s="91">
        <f>ROUND('DRIs DATA'!F36/'DRIs DATA'!C36*100,2)</f>
        <v>113.11</v>
      </c>
      <c r="G172" s="91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431.27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5" t="s">
        <v>184</v>
      </c>
      <c r="C174" s="106"/>
      <c r="D174" s="106"/>
      <c r="E174" s="106"/>
      <c r="F174" s="106"/>
      <c r="G174" s="106"/>
      <c r="H174" s="106"/>
      <c r="I174" s="106"/>
      <c r="J174" s="107"/>
      <c r="L174" s="105" t="s">
        <v>186</v>
      </c>
      <c r="M174" s="106"/>
      <c r="N174" s="106"/>
      <c r="O174" s="106"/>
      <c r="P174" s="106"/>
      <c r="Q174" s="106"/>
      <c r="R174" s="106"/>
      <c r="S174" s="107"/>
    </row>
    <row r="175" spans="2:19" ht="18" customHeight="1">
      <c r="B175" s="105"/>
      <c r="C175" s="106"/>
      <c r="D175" s="106"/>
      <c r="E175" s="106"/>
      <c r="F175" s="106"/>
      <c r="G175" s="106"/>
      <c r="H175" s="106"/>
      <c r="I175" s="106"/>
      <c r="J175" s="107"/>
      <c r="L175" s="105"/>
      <c r="M175" s="106"/>
      <c r="N175" s="106"/>
      <c r="O175" s="106"/>
      <c r="P175" s="106"/>
      <c r="Q175" s="106"/>
      <c r="R175" s="106"/>
      <c r="S175" s="107"/>
    </row>
    <row r="176" spans="2:19" ht="18" customHeight="1">
      <c r="B176" s="105"/>
      <c r="C176" s="106"/>
      <c r="D176" s="106"/>
      <c r="E176" s="106"/>
      <c r="F176" s="106"/>
      <c r="G176" s="106"/>
      <c r="H176" s="106"/>
      <c r="I176" s="106"/>
      <c r="J176" s="107"/>
      <c r="L176" s="105"/>
      <c r="M176" s="106"/>
      <c r="N176" s="106"/>
      <c r="O176" s="106"/>
      <c r="P176" s="106"/>
      <c r="Q176" s="106"/>
      <c r="R176" s="106"/>
      <c r="S176" s="107"/>
    </row>
    <row r="177" spans="2:19" ht="18" customHeight="1">
      <c r="B177" s="105"/>
      <c r="C177" s="106"/>
      <c r="D177" s="106"/>
      <c r="E177" s="106"/>
      <c r="F177" s="106"/>
      <c r="G177" s="106"/>
      <c r="H177" s="106"/>
      <c r="I177" s="106"/>
      <c r="J177" s="107"/>
      <c r="L177" s="105"/>
      <c r="M177" s="106"/>
      <c r="N177" s="106"/>
      <c r="O177" s="106"/>
      <c r="P177" s="106"/>
      <c r="Q177" s="106"/>
      <c r="R177" s="106"/>
      <c r="S177" s="107"/>
    </row>
    <row r="178" spans="2:19" ht="18" customHeight="1">
      <c r="B178" s="105"/>
      <c r="C178" s="106"/>
      <c r="D178" s="106"/>
      <c r="E178" s="106"/>
      <c r="F178" s="106"/>
      <c r="G178" s="106"/>
      <c r="H178" s="106"/>
      <c r="I178" s="106"/>
      <c r="J178" s="107"/>
      <c r="L178" s="105"/>
      <c r="M178" s="106"/>
      <c r="N178" s="106"/>
      <c r="O178" s="106"/>
      <c r="P178" s="106"/>
      <c r="Q178" s="106"/>
      <c r="R178" s="106"/>
      <c r="S178" s="107"/>
    </row>
    <row r="179" spans="2:19" ht="18" customHeight="1">
      <c r="B179" s="105"/>
      <c r="C179" s="106"/>
      <c r="D179" s="106"/>
      <c r="E179" s="106"/>
      <c r="F179" s="106"/>
      <c r="G179" s="106"/>
      <c r="H179" s="106"/>
      <c r="I179" s="106"/>
      <c r="J179" s="107"/>
      <c r="L179" s="105"/>
      <c r="M179" s="106"/>
      <c r="N179" s="106"/>
      <c r="O179" s="106"/>
      <c r="P179" s="106"/>
      <c r="Q179" s="106"/>
      <c r="R179" s="106"/>
      <c r="S179" s="107"/>
    </row>
    <row r="180" spans="2:19" ht="18" customHeight="1" thickBot="1">
      <c r="B180" s="108"/>
      <c r="C180" s="109"/>
      <c r="D180" s="109"/>
      <c r="E180" s="109"/>
      <c r="F180" s="109"/>
      <c r="G180" s="109"/>
      <c r="H180" s="109"/>
      <c r="I180" s="109"/>
      <c r="J180" s="110"/>
      <c r="L180" s="105"/>
      <c r="M180" s="106"/>
      <c r="N180" s="106"/>
      <c r="O180" s="106"/>
      <c r="P180" s="106"/>
      <c r="Q180" s="106"/>
      <c r="R180" s="106"/>
      <c r="S180" s="107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5"/>
      <c r="M181" s="106"/>
      <c r="N181" s="106"/>
      <c r="O181" s="106"/>
      <c r="P181" s="106"/>
      <c r="Q181" s="106"/>
      <c r="R181" s="106"/>
      <c r="S181" s="107"/>
    </row>
    <row r="182" spans="2:19" ht="18" customHeight="1" thickBot="1">
      <c r="L182" s="108"/>
      <c r="M182" s="109"/>
      <c r="N182" s="109"/>
      <c r="O182" s="109"/>
      <c r="P182" s="109"/>
      <c r="Q182" s="109"/>
      <c r="R182" s="109"/>
      <c r="S182" s="110"/>
    </row>
    <row r="183" spans="2:19" ht="18" customHeight="1">
      <c r="B183" s="87" t="s">
        <v>178</v>
      </c>
      <c r="C183" s="87"/>
      <c r="D183" s="87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2" t="s">
        <v>266</v>
      </c>
      <c r="C196" s="83"/>
      <c r="D196" s="83"/>
      <c r="E196" s="83"/>
      <c r="F196" s="83"/>
      <c r="G196" s="83"/>
      <c r="H196" s="83"/>
      <c r="I196" s="83"/>
      <c r="J196" s="84"/>
      <c r="S196" s="6"/>
    </row>
    <row r="197" spans="2:20" ht="18" customHeight="1">
      <c r="B197" s="42" t="s">
        <v>170</v>
      </c>
      <c r="C197" s="20"/>
      <c r="D197" s="20"/>
      <c r="E197" s="6"/>
      <c r="F197" s="91">
        <f>ROUND('DRIs DATA'!F46/'DRIs DATA'!C46*100,2)</f>
        <v>234.28</v>
      </c>
      <c r="G197" s="91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5" t="s">
        <v>185</v>
      </c>
      <c r="C199" s="106"/>
      <c r="D199" s="106"/>
      <c r="E199" s="106"/>
      <c r="F199" s="106"/>
      <c r="G199" s="106"/>
      <c r="H199" s="106"/>
      <c r="I199" s="106"/>
      <c r="J199" s="107"/>
      <c r="S199" s="6"/>
    </row>
    <row r="200" spans="2:20" ht="18" customHeight="1">
      <c r="B200" s="105"/>
      <c r="C200" s="106"/>
      <c r="D200" s="106"/>
      <c r="E200" s="106"/>
      <c r="F200" s="106"/>
      <c r="G200" s="106"/>
      <c r="H200" s="106"/>
      <c r="I200" s="106"/>
      <c r="J200" s="107"/>
      <c r="S200" s="6"/>
    </row>
    <row r="201" spans="2:20" ht="18" customHeight="1">
      <c r="B201" s="105"/>
      <c r="C201" s="106"/>
      <c r="D201" s="106"/>
      <c r="E201" s="106"/>
      <c r="F201" s="106"/>
      <c r="G201" s="106"/>
      <c r="H201" s="106"/>
      <c r="I201" s="106"/>
      <c r="J201" s="107"/>
      <c r="S201" s="6"/>
    </row>
    <row r="202" spans="2:20" ht="18" customHeight="1">
      <c r="B202" s="105"/>
      <c r="C202" s="106"/>
      <c r="D202" s="106"/>
      <c r="E202" s="106"/>
      <c r="F202" s="106"/>
      <c r="G202" s="106"/>
      <c r="H202" s="106"/>
      <c r="I202" s="106"/>
      <c r="J202" s="107"/>
      <c r="S202" s="6"/>
    </row>
    <row r="203" spans="2:20" ht="18" customHeight="1">
      <c r="B203" s="105"/>
      <c r="C203" s="106"/>
      <c r="D203" s="106"/>
      <c r="E203" s="106"/>
      <c r="F203" s="106"/>
      <c r="G203" s="106"/>
      <c r="H203" s="106"/>
      <c r="I203" s="106"/>
      <c r="J203" s="107"/>
      <c r="S203" s="6"/>
    </row>
    <row r="204" spans="2:20" ht="18" customHeight="1" thickBot="1">
      <c r="B204" s="108"/>
      <c r="C204" s="109"/>
      <c r="D204" s="109"/>
      <c r="E204" s="109"/>
      <c r="F204" s="109"/>
      <c r="G204" s="109"/>
      <c r="H204" s="109"/>
      <c r="I204" s="109"/>
      <c r="J204" s="110"/>
      <c r="S204" s="6"/>
    </row>
    <row r="205" spans="2:20" ht="18" customHeight="1" thickBot="1">
      <c r="K205" s="10"/>
    </row>
    <row r="206" spans="2:20" ht="18" customHeight="1">
      <c r="B206" s="76" t="s">
        <v>194</v>
      </c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8"/>
    </row>
    <row r="207" spans="2:20" ht="18" customHeight="1" thickBot="1">
      <c r="B207" s="79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1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1" t="s">
        <v>187</v>
      </c>
      <c r="C209" s="111"/>
      <c r="D209" s="111"/>
      <c r="E209" s="111"/>
      <c r="F209" s="111"/>
      <c r="G209" s="111"/>
      <c r="H209" s="111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92" t="s">
        <v>189</v>
      </c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2021-02-23T04:07:50Z</dcterms:modified>
</cp:coreProperties>
</file>