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06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<sst xmlns="http://schemas.openxmlformats.org/spreadsheetml/2006/main" count="692" uniqueCount="283">
  <si>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</si>
  <si>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</si>
  <si>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</si>
  <si>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</si>
  <si>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</si>
  <si>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</si>
  <si>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</si>
  <si>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</si>
  <si>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</si>
  <si>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</si>
  <si>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</si>
  <si>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</si>
  <si>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</si>
  <si>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</si>
  <si>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</si>
  <si>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</si>
  <si>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</si>
  <si>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</si>
  <si>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</si>
  <si>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</si>
  <si>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</si>
  <si>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</si>
  <si>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</si>
  <si>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</si>
  <si>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</si>
  <si>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</si>
  <si>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</si>
  <si>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</si>
  <si>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</si>
  <si>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</si>
  <si>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</si>
  <si>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</si>
  <si>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</si>
  <si>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</si>
  <si>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</si>
  <si>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</si>
  <si>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</si>
  <si>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</si>
  <si>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</si>
  <si>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</si>
  <si>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</si>
  <si>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</si>
  <si>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</si>
  <si>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</si>
  <si>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</si>
  <si>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</si>
  <si>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</si>
  <si>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</si>
  <si>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</si>
  <si>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</si>
  <si>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</si>
  <si>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</si>
  <si>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</si>
  <si>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</si>
  <si>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</si>
  <si>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</si>
  <si>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</si>
  <si>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</si>
  <si>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</si>
  <si>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</si>
  <si>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</si>
  <si>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</si>
  <si>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</si>
  <si>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</si>
  <si>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</si>
  <si>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</si>
  <si>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</si>
  <si>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</si>
  <si>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</si>
  <si>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</si>
  <si>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</si>
  <si>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</si>
  <si>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</si>
  <si>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</si>
  <si>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</si>
  <si>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</si>
  <si>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</si>
  <si>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</si>
  <si>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</si>
  <si>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</si>
  <si>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</si>
  <si>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</si>
  <si>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</si>
  <si>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</si>
  <si>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</si>
  <si>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</si>
  <si>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</si>
  <si>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</si>
  <si>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</si>
  <si>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</si>
  <si>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</si>
  <si>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</si>
  <si>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</si>
  <si>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</si>
  <si>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</si>
  <si>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</si>
  <si>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</si>
  <si>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</si>
  <si>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</si>
  <si>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</si>
  <si>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</si>
  <si>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</si>
  <si>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</si>
  <si>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</si>
  <si>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</si>
  <si>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</si>
  <si>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</si>
  <si>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</si>
  <si>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</si>
  <si>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</si>
  <si>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</si>
  <si>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</si>
  <si>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</si>
  <si>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</si>
  <si>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</si>
  <si>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</si>
  <si>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</si>
  <si>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</si>
  <si>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</si>
  <si>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</si>
  <si>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</si>
  <si>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</si>
  <si>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</si>
  <si>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</si>
  <si>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</si>
  <si>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</si>
  <si>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</si>
  <si>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</si>
  <si>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</si>
  <si>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</si>
  <si>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</si>
  <si>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</si>
  <si>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</si>
  <si>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</si>
  <si>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</si>
  <si>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</si>
  <si>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</si>
  <si>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</si>
  <si>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</si>
  <si>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</si>
  <si>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</si>
  <si>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</si>
  <si>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</si>
  <si>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</si>
  <si>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</si>
  <si>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</si>
  <si>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</si>
  <si>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</si>
  <si>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</si>
  <si>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</si>
  <si>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</si>
  <si>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</si>
  <si>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</si>
  <si>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</si>
  <si>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</si>
  <si>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</si>
  <si>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</si>
  <si>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</si>
  <si>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</si>
  <si>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</si>
  <si>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</si>
  <si>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</si>
  <si>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</si>
  <si>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</si>
  <si>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</si>
  <si>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</si>
  <si>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</si>
  <si>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</si>
  <si>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</si>
  <si>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</si>
  <si>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</si>
  <si>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</si>
  <si>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</si>
  <si>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</si>
  <si>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</si>
  <si>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</si>
  <si>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</si>
  <si>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</si>
  <si>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</si>
  <si>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</si>
  <si>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</si>
  <si>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</si>
  <si>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</si>
  <si>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</si>
  <si>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</si>
  <si>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</si>
  <si>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</si>
  <si>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</si>
  <si>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</si>
  <si>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</si>
  <si>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</si>
  <si>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</si>
  <si>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</si>
  <si>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</si>
  <si>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</si>
  <si>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</si>
  <si>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</si>
  <si>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</si>
  <si>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</si>
  <si>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</si>
  <si>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</si>
  <si>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</si>
  <si>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</si>
  <si>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</si>
  <si>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</si>
  <si>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</si>
  <si>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</si>
  <si>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</si>
  <si>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</si>
  <si>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</si>
  <si>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</si>
  <si>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</si>
  <si>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</si>
  <si>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</si>
  <si>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</si>
  <si>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</si>
  <si>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</si>
  <si>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</si>
  <si>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</si>
  <si>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</si>
  <si>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</si>
  <si>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</si>
  <si>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</si>
  <si>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</si>
  <si>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</si>
  <si>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</si>
  <si>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</si>
  <si>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</si>
  <si>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</si>
  <si>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</si>
  <si>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</si>
  <si>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</si>
  <si>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</si>
  <si>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</si>
  <si>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</si>
  <si>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</si>
  <si>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</si>
  <si>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</si>
  <si>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</si>
  <si>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</si>
  <si>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</si>
  <si>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</si>
  <si>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</si>
  <si>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</si>
  <si>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</si>
  <si>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</si>
  <si>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</si>
  <si>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</si>
  <si>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</si>
  <si>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</si>
  <si>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</si>
  <si>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</si>
  <si>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</si>
  <si>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</si>
  <si>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</si>
  <si>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</si>
  <si>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</si>
  <si>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</si>
  <si>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</si>
  <si>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</si>
  <si>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</si>
  <si>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</si>
  <si>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</si>
  <si>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</si>
  <si>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</si>
  <si>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</si>
  <si>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</si>
  <si>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</si>
  <si>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</si>
  <si>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</si>
  <si>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</si>
  <si>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</si>
  <si>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</si>
  <si>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</si>
  <si>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</si>
  <si>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</si>
  <si>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</si>
  <si>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</si>
  <si>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</si>
  <si>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(설문지 : FFQ 95문항 설문지, 사용자 : 노훈경, ID : H1900600)</t>
  </si>
  <si>
    <t>2021년 02월 17일 16:19:37</t>
  </si>
  <si>
    <t>H1900600</t>
  </si>
  <si>
    <t>노훈경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</si>
</sst>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81.421104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7410416"/>
        <c:axId val="253273976"/>
      </c:barChart>
      <c:catAx>
        <c:axId val="20741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3976"/>
        <c:crosses val="autoZero"/>
        <c:auto val="1"/>
        <c:lblAlgn val="ctr"/>
        <c:lblOffset val="100"/>
        <c:noMultiLvlLbl val="0"/>
      </c:catAx>
      <c:valAx>
        <c:axId val="253273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741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3.636498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4808"/>
        <c:axId val="253760888"/>
      </c:barChart>
      <c:catAx>
        <c:axId val="25376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0888"/>
        <c:crosses val="autoZero"/>
        <c:auto val="1"/>
        <c:lblAlgn val="ctr"/>
        <c:lblOffset val="100"/>
        <c:noMultiLvlLbl val="0"/>
      </c:catAx>
      <c:valAx>
        <c:axId val="253760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3.2814160000000001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1672"/>
        <c:axId val="253765984"/>
      </c:barChart>
      <c:catAx>
        <c:axId val="25376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984"/>
        <c:crosses val="autoZero"/>
        <c:auto val="1"/>
        <c:lblAlgn val="ctr"/>
        <c:lblOffset val="100"/>
        <c:noMultiLvlLbl val="0"/>
      </c:catAx>
      <c:valAx>
        <c:axId val="25376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1313.8782000000001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2064"/>
        <c:axId val="253762456"/>
      </c:barChart>
      <c:catAx>
        <c:axId val="25376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2456"/>
        <c:crosses val="autoZero"/>
        <c:auto val="1"/>
        <c:lblAlgn val="ctr"/>
        <c:lblOffset val="100"/>
        <c:noMultiLvlLbl val="0"/>
      </c:catAx>
      <c:valAx>
        <c:axId val="25376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3539.5913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6376"/>
        <c:axId val="253766768"/>
      </c:barChart>
      <c:catAx>
        <c:axId val="253766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6768"/>
        <c:crosses val="autoZero"/>
        <c:auto val="1"/>
        <c:lblAlgn val="ctr"/>
        <c:lblOffset val="100"/>
        <c:noMultiLvlLbl val="0"/>
      </c:catAx>
      <c:valAx>
        <c:axId val="2537667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206.82276999999999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7944"/>
        <c:axId val="253272016"/>
      </c:barChart>
      <c:catAx>
        <c:axId val="25376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2016"/>
        <c:crosses val="autoZero"/>
        <c:auto val="1"/>
        <c:lblAlgn val="ctr"/>
        <c:lblOffset val="100"/>
        <c:noMultiLvlLbl val="0"/>
      </c:catAx>
      <c:valAx>
        <c:axId val="25327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128.38527999999999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5160"/>
        <c:axId val="254257120"/>
      </c:barChart>
      <c:catAx>
        <c:axId val="25425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7120"/>
        <c:crosses val="autoZero"/>
        <c:auto val="1"/>
        <c:lblAlgn val="ctr"/>
        <c:lblOffset val="100"/>
        <c:noMultiLvlLbl val="0"/>
      </c:catAx>
      <c:valAx>
        <c:axId val="25425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12.053594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3984"/>
        <c:axId val="254255944"/>
      </c:barChart>
      <c:catAx>
        <c:axId val="25425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5944"/>
        <c:crosses val="autoZero"/>
        <c:auto val="1"/>
        <c:lblAlgn val="ctr"/>
        <c:lblOffset val="100"/>
        <c:noMultiLvlLbl val="0"/>
      </c:catAx>
      <c:valAx>
        <c:axId val="254255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1194.2393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4376"/>
        <c:axId val="254255552"/>
      </c:barChart>
      <c:catAx>
        <c:axId val="25425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5552"/>
        <c:crosses val="autoZero"/>
        <c:auto val="1"/>
        <c:lblAlgn val="ctr"/>
        <c:lblOffset val="100"/>
        <c:noMultiLvlLbl val="0"/>
      </c:catAx>
      <c:valAx>
        <c:axId val="254255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5.7982508000000002E-2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6336"/>
        <c:axId val="254256728"/>
      </c:barChart>
      <c:catAx>
        <c:axId val="25425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6728"/>
        <c:crosses val="autoZero"/>
        <c:auto val="1"/>
        <c:lblAlgn val="ctr"/>
        <c:lblOffset val="100"/>
        <c:noMultiLvlLbl val="0"/>
      </c:catAx>
      <c:valAx>
        <c:axId val="25425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3.3721247000000001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7512"/>
        <c:axId val="254258296"/>
      </c:barChart>
      <c:catAx>
        <c:axId val="25425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8296"/>
        <c:crosses val="autoZero"/>
        <c:auto val="1"/>
        <c:lblAlgn val="ctr"/>
        <c:lblOffset val="100"/>
        <c:noMultiLvlLbl val="0"/>
      </c:catAx>
      <c:valAx>
        <c:axId val="254258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30.099709000000001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1232"/>
        <c:axId val="253270056"/>
      </c:barChart>
      <c:catAx>
        <c:axId val="25327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0056"/>
        <c:crosses val="autoZero"/>
        <c:auto val="1"/>
        <c:lblAlgn val="ctr"/>
        <c:lblOffset val="100"/>
        <c:noMultiLvlLbl val="0"/>
      </c:catAx>
      <c:valAx>
        <c:axId val="253270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120.28919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9864"/>
        <c:axId val="254252416"/>
      </c:barChart>
      <c:catAx>
        <c:axId val="25425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4252416"/>
        <c:crosses val="autoZero"/>
        <c:auto val="1"/>
        <c:lblAlgn val="ctr"/>
        <c:lblOffset val="100"/>
        <c:noMultiLvlLbl val="0"/>
      </c:catAx>
      <c:valAx>
        <c:axId val="254252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92.084940000000003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4252808"/>
        <c:axId val="255008200"/>
      </c:barChart>
      <c:catAx>
        <c:axId val="25425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8200"/>
        <c:crosses val="autoZero"/>
        <c:auto val="1"/>
        <c:lblAlgn val="ctr"/>
        <c:lblOffset val="100"/>
        <c:noMultiLvlLbl val="0"/>
      </c:catAx>
      <c:valAx>
        <c:axId val="255008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425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7.5030000000000001</c:v>
                </c:pt>
                <c:pt idx="1">
                  <c:v>11.916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008592"/>
        <c:axId val="255007024"/>
      </c:barChart>
      <c:catAx>
        <c:axId val="25500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7024"/>
        <c:crosses val="autoZero"/>
        <c:auto val="1"/>
        <c:lblAlgn val="ctr"/>
        <c:lblOffset val="100"/>
        <c:noMultiLvlLbl val="0"/>
      </c:catAx>
      <c:valAx>
        <c:axId val="255007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14.620478</c:v>
                </c:pt>
                <c:pt idx="1">
                  <c:v>17.689931999999999</c:v>
                </c:pt>
                <c:pt idx="2">
                  <c:v>15.156431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609.49603000000002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6632"/>
        <c:axId val="255010160"/>
      </c:barChart>
      <c:catAx>
        <c:axId val="255006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10160"/>
        <c:crosses val="autoZero"/>
        <c:auto val="1"/>
        <c:lblAlgn val="ctr"/>
        <c:lblOffset val="100"/>
        <c:noMultiLvlLbl val="0"/>
      </c:catAx>
      <c:valAx>
        <c:axId val="255010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24.365359999999999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9376"/>
        <c:axId val="255011336"/>
      </c:barChart>
      <c:catAx>
        <c:axId val="25500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11336"/>
        <c:crosses val="autoZero"/>
        <c:auto val="1"/>
        <c:lblAlgn val="ctr"/>
        <c:lblOffset val="100"/>
        <c:noMultiLvlLbl val="0"/>
      </c:catAx>
      <c:valAx>
        <c:axId val="255011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70.436999999999998</c:v>
                </c:pt>
                <c:pt idx="1">
                  <c:v>12.803000000000001</c:v>
                </c:pt>
                <c:pt idx="2">
                  <c:v>16.760000000000002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5009768"/>
        <c:axId val="255005848"/>
      </c:barChart>
      <c:catAx>
        <c:axId val="25500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5848"/>
        <c:crosses val="autoZero"/>
        <c:auto val="1"/>
        <c:lblAlgn val="ctr"/>
        <c:lblOffset val="100"/>
        <c:noMultiLvlLbl val="0"/>
      </c:catAx>
      <c:valAx>
        <c:axId val="255005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9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2253.0046000000002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4672"/>
        <c:axId val="255005456"/>
      </c:barChart>
      <c:catAx>
        <c:axId val="25500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5456"/>
        <c:crosses val="autoZero"/>
        <c:auto val="1"/>
        <c:lblAlgn val="ctr"/>
        <c:lblOffset val="100"/>
        <c:noMultiLvlLbl val="0"/>
      </c:catAx>
      <c:valAx>
        <c:axId val="255005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171.31549999999999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007416"/>
        <c:axId val="255007808"/>
      </c:barChart>
      <c:catAx>
        <c:axId val="25500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5007808"/>
        <c:crosses val="autoZero"/>
        <c:auto val="1"/>
        <c:lblAlgn val="ctr"/>
        <c:lblOffset val="100"/>
        <c:noMultiLvlLbl val="0"/>
      </c:catAx>
      <c:valAx>
        <c:axId val="255007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00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635.01030000000003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3904"/>
        <c:axId val="436663120"/>
      </c:barChart>
      <c:catAx>
        <c:axId val="43666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3120"/>
        <c:crosses val="autoZero"/>
        <c:auto val="1"/>
        <c:lblAlgn val="ctr"/>
        <c:lblOffset val="100"/>
        <c:noMultiLvlLbl val="0"/>
      </c:catAx>
      <c:valAx>
        <c:axId val="43666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4.3356310000000002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4760"/>
        <c:axId val="253275936"/>
      </c:barChart>
      <c:catAx>
        <c:axId val="25327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5936"/>
        <c:crosses val="autoZero"/>
        <c:auto val="1"/>
        <c:lblAlgn val="ctr"/>
        <c:lblOffset val="100"/>
        <c:noMultiLvlLbl val="0"/>
      </c:catAx>
      <c:valAx>
        <c:axId val="25327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6641.3046999999997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1160"/>
        <c:axId val="436661944"/>
      </c:barChart>
      <c:catAx>
        <c:axId val="4366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1944"/>
        <c:crosses val="autoZero"/>
        <c:auto val="1"/>
        <c:lblAlgn val="ctr"/>
        <c:lblOffset val="100"/>
        <c:noMultiLvlLbl val="0"/>
      </c:catAx>
      <c:valAx>
        <c:axId val="43666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16.816196000000001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7040"/>
        <c:axId val="436665472"/>
      </c:barChart>
      <c:catAx>
        <c:axId val="43666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5472"/>
        <c:crosses val="autoZero"/>
        <c:auto val="1"/>
        <c:lblAlgn val="ctr"/>
        <c:lblOffset val="100"/>
        <c:noMultiLvlLbl val="0"/>
      </c:catAx>
      <c:valAx>
        <c:axId val="43666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2.3921209999999999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662728"/>
        <c:axId val="436664296"/>
      </c:barChart>
      <c:catAx>
        <c:axId val="43666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664296"/>
        <c:crosses val="autoZero"/>
        <c:auto val="1"/>
        <c:lblAlgn val="ctr"/>
        <c:lblOffset val="100"/>
        <c:noMultiLvlLbl val="0"/>
      </c:catAx>
      <c:valAx>
        <c:axId val="43666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66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297.46976000000001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3584"/>
        <c:axId val="253272800"/>
      </c:barChart>
      <c:catAx>
        <c:axId val="25327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2800"/>
        <c:crosses val="autoZero"/>
        <c:auto val="1"/>
        <c:lblAlgn val="ctr"/>
        <c:lblOffset val="100"/>
        <c:noMultiLvlLbl val="0"/>
      </c:catAx>
      <c:valAx>
        <c:axId val="253272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1.7384031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4368"/>
        <c:axId val="253270448"/>
      </c:barChart>
      <c:catAx>
        <c:axId val="25327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0448"/>
        <c:crosses val="autoZero"/>
        <c:auto val="1"/>
        <c:lblAlgn val="ctr"/>
        <c:lblOffset val="100"/>
        <c:noMultiLvlLbl val="0"/>
      </c:catAx>
      <c:valAx>
        <c:axId val="253270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18.207429999999999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6328"/>
        <c:axId val="253276720"/>
      </c:barChart>
      <c:catAx>
        <c:axId val="25327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76720"/>
        <c:crosses val="autoZero"/>
        <c:auto val="1"/>
        <c:lblAlgn val="ctr"/>
        <c:lblOffset val="100"/>
        <c:noMultiLvlLbl val="0"/>
      </c:catAx>
      <c:valAx>
        <c:axId val="253276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2.3921209999999999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77112"/>
        <c:axId val="253269664"/>
      </c:barChart>
      <c:catAx>
        <c:axId val="25327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69664"/>
        <c:crosses val="autoZero"/>
        <c:auto val="1"/>
        <c:lblAlgn val="ctr"/>
        <c:lblOffset val="100"/>
        <c:noMultiLvlLbl val="0"/>
      </c:catAx>
      <c:valAx>
        <c:axId val="25326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7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602.38214000000005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3632"/>
        <c:axId val="253765200"/>
      </c:barChart>
      <c:catAx>
        <c:axId val="25376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200"/>
        <c:crosses val="autoZero"/>
        <c:auto val="1"/>
        <c:lblAlgn val="ctr"/>
        <c:lblOffset val="100"/>
        <c:noMultiLvlLbl val="0"/>
      </c:catAx>
      <c:valAx>
        <c:axId val="25376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13.024115999999999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764024"/>
        <c:axId val="253765592"/>
      </c:barChart>
      <c:catAx>
        <c:axId val="25376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765592"/>
        <c:crosses val="autoZero"/>
        <c:auto val="1"/>
        <c:lblAlgn val="ctr"/>
        <c:lblOffset val="100"/>
        <c:noMultiLvlLbl val="0"/>
      </c:catAx>
      <c:valAx>
        <c:axId val="253765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76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노훈경, ID : H1900600)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17일 16:19:37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55</v>
      </c>
      <c r="B4" s="65"/>
      <c r="C4" s="65"/>
      <c r="D4" s="46"/>
      <c r="E4" s="67" t="s">
        <v>197</v>
      </c>
      <c r="F4" s="68"/>
      <c r="G4" s="68"/>
      <c r="H4" s="69"/>
      <c r="I4" s="46"/>
      <c r="J4" s="67" t="s">
        <v>198</v>
      </c>
      <c r="K4" s="68"/>
      <c r="L4" s="69"/>
      <c r="M4" s="46"/>
      <c r="N4" s="65" t="s">
        <v>199</v>
      </c>
      <c r="O4" s="65"/>
      <c r="P4" s="65"/>
      <c r="Q4" s="65"/>
      <c r="R4" s="65"/>
      <c r="S4" s="65"/>
      <c r="T4" s="46"/>
      <c r="U4" s="65" t="s">
        <v>200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1900</v>
      </c>
      <c r="C6" s="59">
        <f>'DRIs DATA 입력'!C6</f>
        <v>2253.0046000000002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81.421104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30.099709000000001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70.436999999999998</v>
      </c>
      <c r="G8" s="59">
        <f>'DRIs DATA 입력'!G8</f>
        <v>12.803000000000001</v>
      </c>
      <c r="H8" s="59">
        <f>'DRIs DATA 입력'!H8</f>
        <v>16.760000000000002</v>
      </c>
      <c r="I8" s="46"/>
      <c r="J8" s="59" t="s">
        <v>215</v>
      </c>
      <c r="K8" s="59">
        <f>'DRIs DATA 입력'!K8</f>
        <v>7.5030000000000001</v>
      </c>
      <c r="L8" s="59">
        <f>'DRIs DATA 입력'!L8</f>
        <v>11.916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217</v>
      </c>
      <c r="B14" s="65"/>
      <c r="C14" s="65"/>
      <c r="D14" s="65"/>
      <c r="E14" s="65"/>
      <c r="F14" s="65"/>
      <c r="G14" s="46"/>
      <c r="H14" s="65" t="s">
        <v>218</v>
      </c>
      <c r="I14" s="65"/>
      <c r="J14" s="65"/>
      <c r="K14" s="65"/>
      <c r="L14" s="65"/>
      <c r="M14" s="65"/>
      <c r="N14" s="46"/>
      <c r="O14" s="65" t="s">
        <v>219</v>
      </c>
      <c r="P14" s="65"/>
      <c r="Q14" s="65"/>
      <c r="R14" s="65"/>
      <c r="S14" s="65"/>
      <c r="T14" s="65"/>
      <c r="U14" s="46"/>
      <c r="V14" s="65" t="s">
        <v>220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609.49603000000002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24.365359999999999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4.3356310000000002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297.46976000000001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223</v>
      </c>
      <c r="B24" s="65"/>
      <c r="C24" s="65"/>
      <c r="D24" s="65"/>
      <c r="E24" s="65"/>
      <c r="F24" s="65"/>
      <c r="G24" s="46"/>
      <c r="H24" s="65" t="s">
        <v>224</v>
      </c>
      <c r="I24" s="65"/>
      <c r="J24" s="65"/>
      <c r="K24" s="65"/>
      <c r="L24" s="65"/>
      <c r="M24" s="65"/>
      <c r="N24" s="46"/>
      <c r="O24" s="65" t="s">
        <v>225</v>
      </c>
      <c r="P24" s="65"/>
      <c r="Q24" s="65"/>
      <c r="R24" s="65"/>
      <c r="S24" s="65"/>
      <c r="T24" s="65"/>
      <c r="U24" s="46"/>
      <c r="V24" s="65" t="s">
        <v>226</v>
      </c>
      <c r="W24" s="65"/>
      <c r="X24" s="65"/>
      <c r="Y24" s="65"/>
      <c r="Z24" s="65"/>
      <c r="AA24" s="65"/>
      <c r="AB24" s="46"/>
      <c r="AC24" s="65" t="s">
        <v>227</v>
      </c>
      <c r="AD24" s="65"/>
      <c r="AE24" s="65"/>
      <c r="AF24" s="65"/>
      <c r="AG24" s="65"/>
      <c r="AH24" s="65"/>
      <c r="AI24" s="46"/>
      <c r="AJ24" s="65" t="s">
        <v>228</v>
      </c>
      <c r="AK24" s="65"/>
      <c r="AL24" s="65"/>
      <c r="AM24" s="65"/>
      <c r="AN24" s="65"/>
      <c r="AO24" s="65"/>
      <c r="AP24" s="46"/>
      <c r="AQ24" s="65" t="s">
        <v>229</v>
      </c>
      <c r="AR24" s="65"/>
      <c r="AS24" s="65"/>
      <c r="AT24" s="65"/>
      <c r="AU24" s="65"/>
      <c r="AV24" s="65"/>
      <c r="AW24" s="46"/>
      <c r="AX24" s="65" t="s">
        <v>230</v>
      </c>
      <c r="AY24" s="65"/>
      <c r="AZ24" s="65"/>
      <c r="BA24" s="65"/>
      <c r="BB24" s="65"/>
      <c r="BC24" s="65"/>
      <c r="BD24" s="46"/>
      <c r="BE24" s="65" t="s">
        <v>231</v>
      </c>
      <c r="BF24" s="65"/>
      <c r="BG24" s="65"/>
      <c r="BH24" s="65"/>
      <c r="BI24" s="65"/>
      <c r="BJ24" s="65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171.31549999999999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2.040905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1.7384031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18.207429999999999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2.3921209999999999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602.38214000000005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13.024115999999999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3.636498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3.2814160000000001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234</v>
      </c>
      <c r="B34" s="65"/>
      <c r="C34" s="65"/>
      <c r="D34" s="65"/>
      <c r="E34" s="65"/>
      <c r="F34" s="65"/>
      <c r="G34" s="46"/>
      <c r="H34" s="65" t="s">
        <v>235</v>
      </c>
      <c r="I34" s="65"/>
      <c r="J34" s="65"/>
      <c r="K34" s="65"/>
      <c r="L34" s="65"/>
      <c r="M34" s="65"/>
      <c r="N34" s="46"/>
      <c r="O34" s="65" t="s">
        <v>236</v>
      </c>
      <c r="P34" s="65"/>
      <c r="Q34" s="65"/>
      <c r="R34" s="65"/>
      <c r="S34" s="65"/>
      <c r="T34" s="65"/>
      <c r="U34" s="46"/>
      <c r="V34" s="65" t="s">
        <v>237</v>
      </c>
      <c r="W34" s="65"/>
      <c r="X34" s="65"/>
      <c r="Y34" s="65"/>
      <c r="Z34" s="65"/>
      <c r="AA34" s="65"/>
      <c r="AB34" s="46"/>
      <c r="AC34" s="65" t="s">
        <v>238</v>
      </c>
      <c r="AD34" s="65"/>
      <c r="AE34" s="65"/>
      <c r="AF34" s="65"/>
      <c r="AG34" s="65"/>
      <c r="AH34" s="65"/>
      <c r="AI34" s="46"/>
      <c r="AJ34" s="65" t="s">
        <v>239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635.01030000000003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1313.8782000000001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6641.3046999999997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3539.5913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206.82276999999999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128.38527999999999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241</v>
      </c>
      <c r="B44" s="65"/>
      <c r="C44" s="65"/>
      <c r="D44" s="65"/>
      <c r="E44" s="65"/>
      <c r="F44" s="65"/>
      <c r="G44" s="46"/>
      <c r="H44" s="65" t="s">
        <v>242</v>
      </c>
      <c r="I44" s="65"/>
      <c r="J44" s="65"/>
      <c r="K44" s="65"/>
      <c r="L44" s="65"/>
      <c r="M44" s="65"/>
      <c r="N44" s="46"/>
      <c r="O44" s="65" t="s">
        <v>243</v>
      </c>
      <c r="P44" s="65"/>
      <c r="Q44" s="65"/>
      <c r="R44" s="65"/>
      <c r="S44" s="65"/>
      <c r="T44" s="65"/>
      <c r="U44" s="46"/>
      <c r="V44" s="65" t="s">
        <v>244</v>
      </c>
      <c r="W44" s="65"/>
      <c r="X44" s="65"/>
      <c r="Y44" s="65"/>
      <c r="Z44" s="65"/>
      <c r="AA44" s="65"/>
      <c r="AB44" s="46"/>
      <c r="AC44" s="65" t="s">
        <v>245</v>
      </c>
      <c r="AD44" s="65"/>
      <c r="AE44" s="65"/>
      <c r="AF44" s="65"/>
      <c r="AG44" s="65"/>
      <c r="AH44" s="65"/>
      <c r="AI44" s="46"/>
      <c r="AJ44" s="65" t="s">
        <v>246</v>
      </c>
      <c r="AK44" s="65"/>
      <c r="AL44" s="65"/>
      <c r="AM44" s="65"/>
      <c r="AN44" s="65"/>
      <c r="AO44" s="65"/>
      <c r="AP44" s="46"/>
      <c r="AQ44" s="65" t="s">
        <v>247</v>
      </c>
      <c r="AR44" s="65"/>
      <c r="AS44" s="65"/>
      <c r="AT44" s="65"/>
      <c r="AU44" s="65"/>
      <c r="AV44" s="65"/>
      <c r="AW44" s="46"/>
      <c r="AX44" s="65" t="s">
        <v>248</v>
      </c>
      <c r="AY44" s="65"/>
      <c r="AZ44" s="65"/>
      <c r="BA44" s="65"/>
      <c r="BB44" s="65"/>
      <c r="BC44" s="65"/>
      <c r="BD44" s="46"/>
      <c r="BE44" s="65" t="s">
        <v>249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16.816196000000001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12.053594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1194.2393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5.7982508000000002E-2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3.3721247000000001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120.28919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92.084940000000003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55</v>
      </c>
      <c r="B4" s="65"/>
      <c r="C4" s="65"/>
      <c r="D4" s="158"/>
      <c r="E4" s="67" t="s">
        <v>197</v>
      </c>
      <c r="F4" s="68"/>
      <c r="G4" s="68"/>
      <c r="H4" s="69"/>
      <c r="I4" s="158"/>
      <c r="J4" s="67" t="s">
        <v>198</v>
      </c>
      <c r="K4" s="68"/>
      <c r="L4" s="69"/>
      <c r="M4" s="158"/>
      <c r="N4" s="65" t="s">
        <v>199</v>
      </c>
      <c r="O4" s="65"/>
      <c r="P4" s="65"/>
      <c r="Q4" s="65"/>
      <c r="R4" s="65"/>
      <c r="S4" s="65"/>
      <c r="T4" s="158"/>
      <c r="U4" s="65" t="s">
        <v>200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201</v>
      </c>
      <c r="C5" s="160" t="s">
        <v>202</v>
      </c>
      <c r="D5" s="158"/>
      <c r="E5" s="160"/>
      <c r="F5" s="160" t="s">
        <v>203</v>
      </c>
      <c r="G5" s="160" t="s">
        <v>204</v>
      </c>
      <c r="H5" s="160" t="s">
        <v>199</v>
      </c>
      <c r="I5" s="158"/>
      <c r="J5" s="160"/>
      <c r="K5" s="160" t="s">
        <v>205</v>
      </c>
      <c r="L5" s="160" t="s">
        <v>206</v>
      </c>
      <c r="M5" s="158"/>
      <c r="N5" s="160"/>
      <c r="O5" s="160" t="s">
        <v>207</v>
      </c>
      <c r="P5" s="160" t="s">
        <v>208</v>
      </c>
      <c r="Q5" s="160" t="s">
        <v>209</v>
      </c>
      <c r="R5" s="160" t="s">
        <v>210</v>
      </c>
      <c r="S5" s="160" t="s">
        <v>202</v>
      </c>
      <c r="T5" s="158"/>
      <c r="U5" s="160"/>
      <c r="V5" s="160" t="s">
        <v>207</v>
      </c>
      <c r="W5" s="160" t="s">
        <v>208</v>
      </c>
      <c r="X5" s="160" t="s">
        <v>209</v>
      </c>
      <c r="Y5" s="160" t="s">
        <v>210</v>
      </c>
      <c r="Z5" s="160" t="s">
        <v>202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55</v>
      </c>
      <c r="B6" s="160">
        <v>1900</v>
      </c>
      <c r="C6" s="160">
        <v>2253.0046000000002</v>
      </c>
      <c r="D6" s="158"/>
      <c r="E6" s="160" t="s">
        <v>211</v>
      </c>
      <c r="F6" s="160">
        <v>55</v>
      </c>
      <c r="G6" s="160">
        <v>15</v>
      </c>
      <c r="H6" s="160">
        <v>7</v>
      </c>
      <c r="I6" s="158"/>
      <c r="J6" s="160" t="s">
        <v>211</v>
      </c>
      <c r="K6" s="160">
        <v>0.1</v>
      </c>
      <c r="L6" s="160">
        <v>4</v>
      </c>
      <c r="M6" s="158"/>
      <c r="N6" s="160" t="s">
        <v>212</v>
      </c>
      <c r="O6" s="160">
        <v>40</v>
      </c>
      <c r="P6" s="160">
        <v>50</v>
      </c>
      <c r="Q6" s="160">
        <v>0</v>
      </c>
      <c r="R6" s="160">
        <v>0</v>
      </c>
      <c r="S6" s="160">
        <v>81.421104</v>
      </c>
      <c r="T6" s="158"/>
      <c r="U6" s="160" t="s">
        <v>213</v>
      </c>
      <c r="V6" s="160">
        <v>0</v>
      </c>
      <c r="W6" s="160">
        <v>0</v>
      </c>
      <c r="X6" s="160">
        <v>20</v>
      </c>
      <c r="Y6" s="160">
        <v>0</v>
      </c>
      <c r="Z6" s="160">
        <v>30.099709000000001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214</v>
      </c>
      <c r="F7" s="160">
        <v>65</v>
      </c>
      <c r="G7" s="160">
        <v>30</v>
      </c>
      <c r="H7" s="160">
        <v>20</v>
      </c>
      <c r="I7" s="158"/>
      <c r="J7" s="160" t="s">
        <v>214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215</v>
      </c>
      <c r="F8" s="160">
        <v>70.436999999999998</v>
      </c>
      <c r="G8" s="160">
        <v>12.803000000000001</v>
      </c>
      <c r="H8" s="160">
        <v>16.760000000000002</v>
      </c>
      <c r="I8" s="158"/>
      <c r="J8" s="160" t="s">
        <v>215</v>
      </c>
      <c r="K8" s="160">
        <v>7.5030000000000001</v>
      </c>
      <c r="L8" s="160">
        <v>11.916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217</v>
      </c>
      <c r="B14" s="65"/>
      <c r="C14" s="65"/>
      <c r="D14" s="65"/>
      <c r="E14" s="65"/>
      <c r="F14" s="65"/>
      <c r="G14" s="158"/>
      <c r="H14" s="65" t="s">
        <v>218</v>
      </c>
      <c r="I14" s="65"/>
      <c r="J14" s="65"/>
      <c r="K14" s="65"/>
      <c r="L14" s="65"/>
      <c r="M14" s="65"/>
      <c r="N14" s="158"/>
      <c r="O14" s="65" t="s">
        <v>219</v>
      </c>
      <c r="P14" s="65"/>
      <c r="Q14" s="65"/>
      <c r="R14" s="65"/>
      <c r="S14" s="65"/>
      <c r="T14" s="65"/>
      <c r="U14" s="158"/>
      <c r="V14" s="65" t="s">
        <v>220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207</v>
      </c>
      <c r="C15" s="160" t="s">
        <v>208</v>
      </c>
      <c r="D15" s="160" t="s">
        <v>209</v>
      </c>
      <c r="E15" s="160" t="s">
        <v>210</v>
      </c>
      <c r="F15" s="160" t="s">
        <v>202</v>
      </c>
      <c r="G15" s="158"/>
      <c r="H15" s="160"/>
      <c r="I15" s="160" t="s">
        <v>207</v>
      </c>
      <c r="J15" s="160" t="s">
        <v>208</v>
      </c>
      <c r="K15" s="160" t="s">
        <v>209</v>
      </c>
      <c r="L15" s="160" t="s">
        <v>210</v>
      </c>
      <c r="M15" s="160" t="s">
        <v>202</v>
      </c>
      <c r="N15" s="158"/>
      <c r="O15" s="160"/>
      <c r="P15" s="160" t="s">
        <v>207</v>
      </c>
      <c r="Q15" s="160" t="s">
        <v>208</v>
      </c>
      <c r="R15" s="160" t="s">
        <v>209</v>
      </c>
      <c r="S15" s="160" t="s">
        <v>210</v>
      </c>
      <c r="T15" s="160" t="s">
        <v>202</v>
      </c>
      <c r="U15" s="158"/>
      <c r="V15" s="160"/>
      <c r="W15" s="160" t="s">
        <v>207</v>
      </c>
      <c r="X15" s="160" t="s">
        <v>208</v>
      </c>
      <c r="Y15" s="160" t="s">
        <v>209</v>
      </c>
      <c r="Z15" s="160" t="s">
        <v>210</v>
      </c>
      <c r="AA15" s="160" t="s">
        <v>202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221</v>
      </c>
      <c r="B16" s="160">
        <v>450</v>
      </c>
      <c r="C16" s="160">
        <v>650</v>
      </c>
      <c r="D16" s="160">
        <v>0</v>
      </c>
      <c r="E16" s="160">
        <v>3000</v>
      </c>
      <c r="F16" s="160">
        <v>609.49603000000002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24.365359999999999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4.3356310000000002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297.46976000000001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223</v>
      </c>
      <c r="B24" s="65"/>
      <c r="C24" s="65"/>
      <c r="D24" s="65"/>
      <c r="E24" s="65"/>
      <c r="F24" s="65"/>
      <c r="G24" s="158"/>
      <c r="H24" s="65" t="s">
        <v>224</v>
      </c>
      <c r="I24" s="65"/>
      <c r="J24" s="65"/>
      <c r="K24" s="65"/>
      <c r="L24" s="65"/>
      <c r="M24" s="65"/>
      <c r="N24" s="158"/>
      <c r="O24" s="65" t="s">
        <v>225</v>
      </c>
      <c r="P24" s="65"/>
      <c r="Q24" s="65"/>
      <c r="R24" s="65"/>
      <c r="S24" s="65"/>
      <c r="T24" s="65"/>
      <c r="U24" s="158"/>
      <c r="V24" s="65" t="s">
        <v>226</v>
      </c>
      <c r="W24" s="65"/>
      <c r="X24" s="65"/>
      <c r="Y24" s="65"/>
      <c r="Z24" s="65"/>
      <c r="AA24" s="65"/>
      <c r="AB24" s="158"/>
      <c r="AC24" s="65" t="s">
        <v>227</v>
      </c>
      <c r="AD24" s="65"/>
      <c r="AE24" s="65"/>
      <c r="AF24" s="65"/>
      <c r="AG24" s="65"/>
      <c r="AH24" s="65"/>
      <c r="AI24" s="158"/>
      <c r="AJ24" s="65" t="s">
        <v>228</v>
      </c>
      <c r="AK24" s="65"/>
      <c r="AL24" s="65"/>
      <c r="AM24" s="65"/>
      <c r="AN24" s="65"/>
      <c r="AO24" s="65"/>
      <c r="AP24" s="158"/>
      <c r="AQ24" s="65" t="s">
        <v>229</v>
      </c>
      <c r="AR24" s="65"/>
      <c r="AS24" s="65"/>
      <c r="AT24" s="65"/>
      <c r="AU24" s="65"/>
      <c r="AV24" s="65"/>
      <c r="AW24" s="158"/>
      <c r="AX24" s="65" t="s">
        <v>230</v>
      </c>
      <c r="AY24" s="65"/>
      <c r="AZ24" s="65"/>
      <c r="BA24" s="65"/>
      <c r="BB24" s="65"/>
      <c r="BC24" s="65"/>
      <c r="BD24" s="158"/>
      <c r="BE24" s="65" t="s">
        <v>231</v>
      </c>
      <c r="BF24" s="65"/>
      <c r="BG24" s="65"/>
      <c r="BH24" s="65"/>
      <c r="BI24" s="65"/>
      <c r="BJ24" s="65"/>
    </row>
    <row r="25" spans="1:62">
      <c r="A25" s="160"/>
      <c r="B25" s="160" t="s">
        <v>207</v>
      </c>
      <c r="C25" s="160" t="s">
        <v>208</v>
      </c>
      <c r="D25" s="160" t="s">
        <v>209</v>
      </c>
      <c r="E25" s="160" t="s">
        <v>210</v>
      </c>
      <c r="F25" s="160" t="s">
        <v>202</v>
      </c>
      <c r="G25" s="158"/>
      <c r="H25" s="160"/>
      <c r="I25" s="160" t="s">
        <v>207</v>
      </c>
      <c r="J25" s="160" t="s">
        <v>208</v>
      </c>
      <c r="K25" s="160" t="s">
        <v>209</v>
      </c>
      <c r="L25" s="160" t="s">
        <v>210</v>
      </c>
      <c r="M25" s="160" t="s">
        <v>202</v>
      </c>
      <c r="N25" s="158"/>
      <c r="O25" s="160"/>
      <c r="P25" s="160" t="s">
        <v>207</v>
      </c>
      <c r="Q25" s="160" t="s">
        <v>208</v>
      </c>
      <c r="R25" s="160" t="s">
        <v>209</v>
      </c>
      <c r="S25" s="160" t="s">
        <v>210</v>
      </c>
      <c r="T25" s="160" t="s">
        <v>202</v>
      </c>
      <c r="U25" s="158"/>
      <c r="V25" s="160"/>
      <c r="W25" s="160" t="s">
        <v>207</v>
      </c>
      <c r="X25" s="160" t="s">
        <v>208</v>
      </c>
      <c r="Y25" s="160" t="s">
        <v>209</v>
      </c>
      <c r="Z25" s="160" t="s">
        <v>210</v>
      </c>
      <c r="AA25" s="160" t="s">
        <v>202</v>
      </c>
      <c r="AB25" s="158"/>
      <c r="AC25" s="160"/>
      <c r="AD25" s="160" t="s">
        <v>207</v>
      </c>
      <c r="AE25" s="160" t="s">
        <v>208</v>
      </c>
      <c r="AF25" s="160" t="s">
        <v>209</v>
      </c>
      <c r="AG25" s="160" t="s">
        <v>210</v>
      </c>
      <c r="AH25" s="160" t="s">
        <v>202</v>
      </c>
      <c r="AI25" s="158"/>
      <c r="AJ25" s="160"/>
      <c r="AK25" s="160" t="s">
        <v>207</v>
      </c>
      <c r="AL25" s="160" t="s">
        <v>208</v>
      </c>
      <c r="AM25" s="160" t="s">
        <v>209</v>
      </c>
      <c r="AN25" s="160" t="s">
        <v>210</v>
      </c>
      <c r="AO25" s="160" t="s">
        <v>202</v>
      </c>
      <c r="AP25" s="158"/>
      <c r="AQ25" s="160"/>
      <c r="AR25" s="160" t="s">
        <v>207</v>
      </c>
      <c r="AS25" s="160" t="s">
        <v>208</v>
      </c>
      <c r="AT25" s="160" t="s">
        <v>209</v>
      </c>
      <c r="AU25" s="160" t="s">
        <v>210</v>
      </c>
      <c r="AV25" s="160" t="s">
        <v>202</v>
      </c>
      <c r="AW25" s="158"/>
      <c r="AX25" s="160"/>
      <c r="AY25" s="160" t="s">
        <v>207</v>
      </c>
      <c r="AZ25" s="160" t="s">
        <v>208</v>
      </c>
      <c r="BA25" s="160" t="s">
        <v>209</v>
      </c>
      <c r="BB25" s="160" t="s">
        <v>210</v>
      </c>
      <c r="BC25" s="160" t="s">
        <v>202</v>
      </c>
      <c r="BD25" s="158"/>
      <c r="BE25" s="160"/>
      <c r="BF25" s="160" t="s">
        <v>207</v>
      </c>
      <c r="BG25" s="160" t="s">
        <v>208</v>
      </c>
      <c r="BH25" s="160" t="s">
        <v>209</v>
      </c>
      <c r="BI25" s="160" t="s">
        <v>210</v>
      </c>
      <c r="BJ25" s="160" t="s">
        <v>202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171.31549999999999</v>
      </c>
      <c r="G26" s="158"/>
      <c r="H26" s="160" t="s">
        <v>9</v>
      </c>
      <c r="I26" s="160">
        <v>0.9</v>
      </c>
      <c r="J26" s="160">
        <v>1.1000000000000001</v>
      </c>
      <c r="K26" s="160">
        <v>0</v>
      </c>
      <c r="L26" s="160">
        <v>0</v>
      </c>
      <c r="M26" s="160">
        <v>2.040905</v>
      </c>
      <c r="N26" s="158"/>
      <c r="O26" s="160" t="s">
        <v>10</v>
      </c>
      <c r="P26" s="160">
        <v>1</v>
      </c>
      <c r="Q26" s="160">
        <v>1.2</v>
      </c>
      <c r="R26" s="160">
        <v>0</v>
      </c>
      <c r="S26" s="160">
        <v>0</v>
      </c>
      <c r="T26" s="160">
        <v>1.7384031</v>
      </c>
      <c r="U26" s="158"/>
      <c r="V26" s="160" t="s">
        <v>11</v>
      </c>
      <c r="W26" s="160">
        <v>11</v>
      </c>
      <c r="X26" s="160">
        <v>14</v>
      </c>
      <c r="Y26" s="160">
        <v>0</v>
      </c>
      <c r="Z26" s="160">
        <v>35</v>
      </c>
      <c r="AA26" s="160">
        <v>18.207429999999999</v>
      </c>
      <c r="AB26" s="158"/>
      <c r="AC26" s="160" t="s">
        <v>12</v>
      </c>
      <c r="AD26" s="160">
        <v>1.2</v>
      </c>
      <c r="AE26" s="160">
        <v>1.4</v>
      </c>
      <c r="AF26" s="160">
        <v>0</v>
      </c>
      <c r="AG26" s="160">
        <v>100</v>
      </c>
      <c r="AH26" s="160">
        <v>2.3921209999999999</v>
      </c>
      <c r="AI26" s="158"/>
      <c r="AJ26" s="160" t="s">
        <v>232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602.38214000000005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13.024115999999999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3.636498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3.2814160000000001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5" t="s">
        <v>234</v>
      </c>
      <c r="B34" s="65"/>
      <c r="C34" s="65"/>
      <c r="D34" s="65"/>
      <c r="E34" s="65"/>
      <c r="F34" s="65"/>
      <c r="G34" s="158"/>
      <c r="H34" s="65" t="s">
        <v>235</v>
      </c>
      <c r="I34" s="65"/>
      <c r="J34" s="65"/>
      <c r="K34" s="65"/>
      <c r="L34" s="65"/>
      <c r="M34" s="65"/>
      <c r="N34" s="158"/>
      <c r="O34" s="65" t="s">
        <v>236</v>
      </c>
      <c r="P34" s="65"/>
      <c r="Q34" s="65"/>
      <c r="R34" s="65"/>
      <c r="S34" s="65"/>
      <c r="T34" s="65"/>
      <c r="U34" s="158"/>
      <c r="V34" s="65" t="s">
        <v>237</v>
      </c>
      <c r="W34" s="65"/>
      <c r="X34" s="65"/>
      <c r="Y34" s="65"/>
      <c r="Z34" s="65"/>
      <c r="AA34" s="65"/>
      <c r="AB34" s="158"/>
      <c r="AC34" s="65" t="s">
        <v>238</v>
      </c>
      <c r="AD34" s="65"/>
      <c r="AE34" s="65"/>
      <c r="AF34" s="65"/>
      <c r="AG34" s="65"/>
      <c r="AH34" s="65"/>
      <c r="AI34" s="158"/>
      <c r="AJ34" s="65" t="s">
        <v>239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207</v>
      </c>
      <c r="C35" s="160" t="s">
        <v>208</v>
      </c>
      <c r="D35" s="160" t="s">
        <v>209</v>
      </c>
      <c r="E35" s="160" t="s">
        <v>210</v>
      </c>
      <c r="F35" s="160" t="s">
        <v>202</v>
      </c>
      <c r="G35" s="158"/>
      <c r="H35" s="160"/>
      <c r="I35" s="160" t="s">
        <v>207</v>
      </c>
      <c r="J35" s="160" t="s">
        <v>208</v>
      </c>
      <c r="K35" s="160" t="s">
        <v>209</v>
      </c>
      <c r="L35" s="160" t="s">
        <v>210</v>
      </c>
      <c r="M35" s="160" t="s">
        <v>202</v>
      </c>
      <c r="N35" s="158"/>
      <c r="O35" s="160"/>
      <c r="P35" s="160" t="s">
        <v>207</v>
      </c>
      <c r="Q35" s="160" t="s">
        <v>208</v>
      </c>
      <c r="R35" s="160" t="s">
        <v>209</v>
      </c>
      <c r="S35" s="160" t="s">
        <v>210</v>
      </c>
      <c r="T35" s="160" t="s">
        <v>202</v>
      </c>
      <c r="U35" s="158"/>
      <c r="V35" s="160"/>
      <c r="W35" s="160" t="s">
        <v>207</v>
      </c>
      <c r="X35" s="160" t="s">
        <v>208</v>
      </c>
      <c r="Y35" s="160" t="s">
        <v>209</v>
      </c>
      <c r="Z35" s="160" t="s">
        <v>210</v>
      </c>
      <c r="AA35" s="160" t="s">
        <v>202</v>
      </c>
      <c r="AB35" s="158"/>
      <c r="AC35" s="160"/>
      <c r="AD35" s="160" t="s">
        <v>207</v>
      </c>
      <c r="AE35" s="160" t="s">
        <v>208</v>
      </c>
      <c r="AF35" s="160" t="s">
        <v>209</v>
      </c>
      <c r="AG35" s="160" t="s">
        <v>210</v>
      </c>
      <c r="AH35" s="160" t="s">
        <v>202</v>
      </c>
      <c r="AI35" s="158"/>
      <c r="AJ35" s="160"/>
      <c r="AK35" s="160" t="s">
        <v>207</v>
      </c>
      <c r="AL35" s="160" t="s">
        <v>208</v>
      </c>
      <c r="AM35" s="160" t="s">
        <v>209</v>
      </c>
      <c r="AN35" s="160" t="s">
        <v>210</v>
      </c>
      <c r="AO35" s="160" t="s">
        <v>202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510</v>
      </c>
      <c r="C36" s="160">
        <v>700</v>
      </c>
      <c r="D36" s="160">
        <v>0</v>
      </c>
      <c r="E36" s="160">
        <v>2500</v>
      </c>
      <c r="F36" s="160">
        <v>635.01030000000003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1313.8782000000001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6641.3046999999997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3539.5913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206.82276999999999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128.38527999999999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241</v>
      </c>
      <c r="B44" s="65"/>
      <c r="C44" s="65"/>
      <c r="D44" s="65"/>
      <c r="E44" s="65"/>
      <c r="F44" s="65"/>
      <c r="G44" s="158"/>
      <c r="H44" s="65" t="s">
        <v>242</v>
      </c>
      <c r="I44" s="65"/>
      <c r="J44" s="65"/>
      <c r="K44" s="65"/>
      <c r="L44" s="65"/>
      <c r="M44" s="65"/>
      <c r="N44" s="158"/>
      <c r="O44" s="65" t="s">
        <v>243</v>
      </c>
      <c r="P44" s="65"/>
      <c r="Q44" s="65"/>
      <c r="R44" s="65"/>
      <c r="S44" s="65"/>
      <c r="T44" s="65"/>
      <c r="U44" s="158"/>
      <c r="V44" s="65" t="s">
        <v>244</v>
      </c>
      <c r="W44" s="65"/>
      <c r="X44" s="65"/>
      <c r="Y44" s="65"/>
      <c r="Z44" s="65"/>
      <c r="AA44" s="65"/>
      <c r="AB44" s="158"/>
      <c r="AC44" s="65" t="s">
        <v>245</v>
      </c>
      <c r="AD44" s="65"/>
      <c r="AE44" s="65"/>
      <c r="AF44" s="65"/>
      <c r="AG44" s="65"/>
      <c r="AH44" s="65"/>
      <c r="AI44" s="158"/>
      <c r="AJ44" s="65" t="s">
        <v>246</v>
      </c>
      <c r="AK44" s="65"/>
      <c r="AL44" s="65"/>
      <c r="AM44" s="65"/>
      <c r="AN44" s="65"/>
      <c r="AO44" s="65"/>
      <c r="AP44" s="158"/>
      <c r="AQ44" s="65" t="s">
        <v>247</v>
      </c>
      <c r="AR44" s="65"/>
      <c r="AS44" s="65"/>
      <c r="AT44" s="65"/>
      <c r="AU44" s="65"/>
      <c r="AV44" s="65"/>
      <c r="AW44" s="158"/>
      <c r="AX44" s="65" t="s">
        <v>248</v>
      </c>
      <c r="AY44" s="65"/>
      <c r="AZ44" s="65"/>
      <c r="BA44" s="65"/>
      <c r="BB44" s="65"/>
      <c r="BC44" s="65"/>
      <c r="BD44" s="158"/>
      <c r="BE44" s="65" t="s">
        <v>249</v>
      </c>
      <c r="BF44" s="65"/>
      <c r="BG44" s="65"/>
      <c r="BH44" s="65"/>
      <c r="BI44" s="65"/>
      <c r="BJ44" s="65"/>
    </row>
    <row r="45" spans="1:68">
      <c r="A45" s="160"/>
      <c r="B45" s="160" t="s">
        <v>207</v>
      </c>
      <c r="C45" s="160" t="s">
        <v>208</v>
      </c>
      <c r="D45" s="160" t="s">
        <v>209</v>
      </c>
      <c r="E45" s="160" t="s">
        <v>210</v>
      </c>
      <c r="F45" s="160" t="s">
        <v>202</v>
      </c>
      <c r="G45" s="158"/>
      <c r="H45" s="160"/>
      <c r="I45" s="160" t="s">
        <v>207</v>
      </c>
      <c r="J45" s="160" t="s">
        <v>208</v>
      </c>
      <c r="K45" s="160" t="s">
        <v>209</v>
      </c>
      <c r="L45" s="160" t="s">
        <v>210</v>
      </c>
      <c r="M45" s="160" t="s">
        <v>202</v>
      </c>
      <c r="N45" s="158"/>
      <c r="O45" s="160"/>
      <c r="P45" s="160" t="s">
        <v>207</v>
      </c>
      <c r="Q45" s="160" t="s">
        <v>208</v>
      </c>
      <c r="R45" s="160" t="s">
        <v>209</v>
      </c>
      <c r="S45" s="160" t="s">
        <v>210</v>
      </c>
      <c r="T45" s="160" t="s">
        <v>202</v>
      </c>
      <c r="U45" s="158"/>
      <c r="V45" s="160"/>
      <c r="W45" s="160" t="s">
        <v>207</v>
      </c>
      <c r="X45" s="160" t="s">
        <v>208</v>
      </c>
      <c r="Y45" s="160" t="s">
        <v>209</v>
      </c>
      <c r="Z45" s="160" t="s">
        <v>210</v>
      </c>
      <c r="AA45" s="160" t="s">
        <v>202</v>
      </c>
      <c r="AB45" s="158"/>
      <c r="AC45" s="160"/>
      <c r="AD45" s="160" t="s">
        <v>207</v>
      </c>
      <c r="AE45" s="160" t="s">
        <v>208</v>
      </c>
      <c r="AF45" s="160" t="s">
        <v>209</v>
      </c>
      <c r="AG45" s="160" t="s">
        <v>210</v>
      </c>
      <c r="AH45" s="160" t="s">
        <v>202</v>
      </c>
      <c r="AI45" s="158"/>
      <c r="AJ45" s="160"/>
      <c r="AK45" s="160" t="s">
        <v>207</v>
      </c>
      <c r="AL45" s="160" t="s">
        <v>208</v>
      </c>
      <c r="AM45" s="160" t="s">
        <v>209</v>
      </c>
      <c r="AN45" s="160" t="s">
        <v>210</v>
      </c>
      <c r="AO45" s="160" t="s">
        <v>202</v>
      </c>
      <c r="AP45" s="158"/>
      <c r="AQ45" s="160"/>
      <c r="AR45" s="160" t="s">
        <v>207</v>
      </c>
      <c r="AS45" s="160" t="s">
        <v>208</v>
      </c>
      <c r="AT45" s="160" t="s">
        <v>209</v>
      </c>
      <c r="AU45" s="160" t="s">
        <v>210</v>
      </c>
      <c r="AV45" s="160" t="s">
        <v>202</v>
      </c>
      <c r="AW45" s="158"/>
      <c r="AX45" s="160"/>
      <c r="AY45" s="160" t="s">
        <v>207</v>
      </c>
      <c r="AZ45" s="160" t="s">
        <v>208</v>
      </c>
      <c r="BA45" s="160" t="s">
        <v>209</v>
      </c>
      <c r="BB45" s="160" t="s">
        <v>210</v>
      </c>
      <c r="BC45" s="160" t="s">
        <v>202</v>
      </c>
      <c r="BD45" s="158"/>
      <c r="BE45" s="160"/>
      <c r="BF45" s="160" t="s">
        <v>207</v>
      </c>
      <c r="BG45" s="160" t="s">
        <v>208</v>
      </c>
      <c r="BH45" s="160" t="s">
        <v>209</v>
      </c>
      <c r="BI45" s="160" t="s">
        <v>210</v>
      </c>
      <c r="BJ45" s="160" t="s">
        <v>202</v>
      </c>
    </row>
    <row r="46" spans="1:68">
      <c r="A46" s="160" t="s">
        <v>23</v>
      </c>
      <c r="B46" s="160">
        <v>11</v>
      </c>
      <c r="C46" s="160">
        <v>14</v>
      </c>
      <c r="D46" s="160">
        <v>0</v>
      </c>
      <c r="E46" s="160">
        <v>45</v>
      </c>
      <c r="F46" s="160">
        <v>16.816196000000001</v>
      </c>
      <c r="G46" s="158"/>
      <c r="H46" s="160" t="s">
        <v>24</v>
      </c>
      <c r="I46" s="160">
        <v>7</v>
      </c>
      <c r="J46" s="160">
        <v>8</v>
      </c>
      <c r="K46" s="160">
        <v>0</v>
      </c>
      <c r="L46" s="160">
        <v>35</v>
      </c>
      <c r="M46" s="160">
        <v>12.053594</v>
      </c>
      <c r="N46" s="158"/>
      <c r="O46" s="160" t="s">
        <v>250</v>
      </c>
      <c r="P46" s="160">
        <v>600</v>
      </c>
      <c r="Q46" s="160">
        <v>800</v>
      </c>
      <c r="R46" s="160">
        <v>0</v>
      </c>
      <c r="S46" s="160">
        <v>10000</v>
      </c>
      <c r="T46" s="160">
        <v>1194.2393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5.7982508000000002E-2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3.3721247000000001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120.28919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92.084940000000003</v>
      </c>
      <c r="AW46" s="158"/>
      <c r="AX46" s="160" t="s">
        <v>251</v>
      </c>
      <c r="AY46" s="160"/>
      <c r="AZ46" s="160"/>
      <c r="BA46" s="160"/>
      <c r="BB46" s="160"/>
      <c r="BC46" s="160"/>
      <c r="BD46" s="158"/>
      <c r="BE46" s="160" t="s">
        <v>252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281</v>
      </c>
      <c r="B2" s="62" t="s">
        <v>282</v>
      </c>
      <c r="C2" s="62" t="s">
        <v>278</v>
      </c>
      <c r="D2" s="62">
        <v>49</v>
      </c>
      <c r="E2" s="62">
        <v>2253.0046000000002</v>
      </c>
      <c r="F2" s="62">
        <v>342.18310000000002</v>
      </c>
      <c r="G2" s="62">
        <v>62.199399999999997</v>
      </c>
      <c r="H2" s="62">
        <v>41.763176000000001</v>
      </c>
      <c r="I2" s="62">
        <v>20.436226000000001</v>
      </c>
      <c r="J2" s="62">
        <v>81.421104</v>
      </c>
      <c r="K2" s="62">
        <v>45.069360000000003</v>
      </c>
      <c r="L2" s="62">
        <v>36.351745999999999</v>
      </c>
      <c r="M2" s="62">
        <v>30.099709000000001</v>
      </c>
      <c r="N2" s="62">
        <v>2.4438837000000002</v>
      </c>
      <c r="O2" s="62">
        <v>15.411383000000001</v>
      </c>
      <c r="P2" s="62">
        <v>1116.9132999999999</v>
      </c>
      <c r="Q2" s="62">
        <v>29.342162999999999</v>
      </c>
      <c r="R2" s="62">
        <v>609.49603000000002</v>
      </c>
      <c r="S2" s="62">
        <v>131.18522999999999</v>
      </c>
      <c r="T2" s="62">
        <v>5739.7295000000004</v>
      </c>
      <c r="U2" s="62">
        <v>4.3356310000000002</v>
      </c>
      <c r="V2" s="62">
        <v>24.365359999999999</v>
      </c>
      <c r="W2" s="62">
        <v>297.46976000000001</v>
      </c>
      <c r="X2" s="62">
        <v>171.31549999999999</v>
      </c>
      <c r="Y2" s="62">
        <v>2.040905</v>
      </c>
      <c r="Z2" s="62">
        <v>1.7384031</v>
      </c>
      <c r="AA2" s="62">
        <v>18.207429999999999</v>
      </c>
      <c r="AB2" s="62">
        <v>2.3921209999999999</v>
      </c>
      <c r="AC2" s="62">
        <v>602.38214000000005</v>
      </c>
      <c r="AD2" s="62">
        <v>13.024115999999999</v>
      </c>
      <c r="AE2" s="62">
        <v>3.636498</v>
      </c>
      <c r="AF2" s="62">
        <v>3.2814160000000001</v>
      </c>
      <c r="AG2" s="62">
        <v>635.01030000000003</v>
      </c>
      <c r="AH2" s="62">
        <v>373.99367999999998</v>
      </c>
      <c r="AI2" s="62">
        <v>261.01659999999998</v>
      </c>
      <c r="AJ2" s="62">
        <v>1313.8782000000001</v>
      </c>
      <c r="AK2" s="62">
        <v>6641.3046999999997</v>
      </c>
      <c r="AL2" s="62">
        <v>206.82276999999999</v>
      </c>
      <c r="AM2" s="62">
        <v>3539.5913</v>
      </c>
      <c r="AN2" s="62">
        <v>128.38527999999999</v>
      </c>
      <c r="AO2" s="62">
        <v>16.816196000000001</v>
      </c>
      <c r="AP2" s="62">
        <v>12.559267</v>
      </c>
      <c r="AQ2" s="62">
        <v>4.2569293999999998</v>
      </c>
      <c r="AR2" s="62">
        <v>12.053594</v>
      </c>
      <c r="AS2" s="62">
        <v>1194.2393</v>
      </c>
      <c r="AT2" s="62">
        <v>5.7982508000000002E-2</v>
      </c>
      <c r="AU2" s="62">
        <v>3.3721247000000001</v>
      </c>
      <c r="AV2" s="62">
        <v>120.28919</v>
      </c>
      <c r="AW2" s="62">
        <v>92.084940000000003</v>
      </c>
      <c r="AX2" s="62">
        <v>6.4836190000000002E-2</v>
      </c>
      <c r="AY2" s="62">
        <v>1.4056900999999999</v>
      </c>
      <c r="AZ2" s="62">
        <v>269.06876</v>
      </c>
      <c r="BA2" s="62">
        <v>47.485199999999999</v>
      </c>
      <c r="BB2" s="62">
        <v>14.620478</v>
      </c>
      <c r="BC2" s="62">
        <v>17.689931999999999</v>
      </c>
      <c r="BD2" s="62">
        <v>15.156431</v>
      </c>
      <c r="BE2" s="62">
        <v>0.73450729999999997</v>
      </c>
      <c r="BF2" s="62">
        <v>3.3988070000000001</v>
      </c>
      <c r="BG2" s="62">
        <v>6.9387240000000003E-3</v>
      </c>
      <c r="BH2" s="62">
        <v>3.4117403999999997E-2</v>
      </c>
      <c r="BI2" s="62">
        <v>2.6469989999999999E-2</v>
      </c>
      <c r="BJ2" s="62">
        <v>9.6633339999999998E-2</v>
      </c>
      <c r="BK2" s="62">
        <v>5.3374800000000001E-4</v>
      </c>
      <c r="BL2" s="62">
        <v>0.44075969999999998</v>
      </c>
      <c r="BM2" s="62">
        <v>4.6077000000000004</v>
      </c>
      <c r="BN2" s="62">
        <v>1.3889210999999999</v>
      </c>
      <c r="BO2" s="62">
        <v>66.929770000000005</v>
      </c>
      <c r="BP2" s="62">
        <v>12.6439085</v>
      </c>
      <c r="BQ2" s="62">
        <v>21.244871</v>
      </c>
      <c r="BR2" s="62">
        <v>76.080240000000003</v>
      </c>
      <c r="BS2" s="62">
        <v>28.839220000000001</v>
      </c>
      <c r="BT2" s="62">
        <v>14.860996</v>
      </c>
      <c r="BU2" s="62">
        <v>0.13062795999999999</v>
      </c>
      <c r="BV2" s="62">
        <v>5.4274097E-2</v>
      </c>
      <c r="BW2" s="62">
        <v>0.99659383000000001</v>
      </c>
      <c r="BX2" s="62">
        <v>1.4590339999999999</v>
      </c>
      <c r="BY2" s="62">
        <v>0.12636745999999999</v>
      </c>
      <c r="BZ2" s="62">
        <v>2.4664983999999998E-3</v>
      </c>
      <c r="CA2" s="62">
        <v>0.62327116999999999</v>
      </c>
      <c r="CB2" s="62">
        <v>3.8011923000000003E-2</v>
      </c>
      <c r="CC2" s="62">
        <v>0.23812612999999999</v>
      </c>
      <c r="CD2" s="62">
        <v>1.8373755000000001</v>
      </c>
      <c r="CE2" s="62">
        <v>6.9502930000000004E-2</v>
      </c>
      <c r="CF2" s="62">
        <v>0.28912324</v>
      </c>
      <c r="CG2" s="62">
        <v>1.2449999E-6</v>
      </c>
      <c r="CH2" s="62">
        <v>4.7773726000000002E-2</v>
      </c>
      <c r="CI2" s="62">
        <v>2.5328759999999999E-3</v>
      </c>
      <c r="CJ2" s="62">
        <v>3.7817259999999999</v>
      </c>
      <c r="CK2" s="62">
        <v>1.4861219E-2</v>
      </c>
      <c r="CL2" s="62">
        <v>1.1997062000000001</v>
      </c>
      <c r="CM2" s="62">
        <v>4.1179189999999997</v>
      </c>
      <c r="CN2" s="62">
        <v>2245.9805000000001</v>
      </c>
      <c r="CO2" s="62">
        <v>3888.9857999999999</v>
      </c>
      <c r="CP2" s="62">
        <v>2313.1244999999999</v>
      </c>
      <c r="CQ2" s="62">
        <v>904.8664</v>
      </c>
      <c r="CR2" s="62">
        <v>425.69583</v>
      </c>
      <c r="CS2" s="62">
        <v>460.58548000000002</v>
      </c>
      <c r="CT2" s="62">
        <v>2206.4973</v>
      </c>
      <c r="CU2" s="62">
        <v>1367.1279</v>
      </c>
      <c r="CV2" s="62">
        <v>1449.7935</v>
      </c>
      <c r="CW2" s="62">
        <v>1538.7242000000001</v>
      </c>
      <c r="CX2" s="62">
        <v>446.53881999999999</v>
      </c>
      <c r="CY2" s="62">
        <v>2830.5066000000002</v>
      </c>
      <c r="CZ2" s="62">
        <v>1455.4804999999999</v>
      </c>
      <c r="DA2" s="62">
        <v>3161.877</v>
      </c>
      <c r="DB2" s="62">
        <v>3089.7478000000001</v>
      </c>
      <c r="DC2" s="62">
        <v>4434.2245999999996</v>
      </c>
      <c r="DD2" s="62">
        <v>7763.826</v>
      </c>
      <c r="DE2" s="62">
        <v>1500.9672</v>
      </c>
      <c r="DF2" s="62">
        <v>3715.8020000000001</v>
      </c>
      <c r="DG2" s="62">
        <v>1751.7959000000001</v>
      </c>
      <c r="DH2" s="62">
        <v>88.839889999999997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47.485199999999999</v>
      </c>
      <c r="B6">
        <f>BB2</f>
        <v>14.620478</v>
      </c>
      <c r="C6">
        <f>BC2</f>
        <v>17.689931999999999</v>
      </c>
      <c r="D6">
        <f>BD2</f>
        <v>15.156431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17" sqref="G17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254</v>
      </c>
      <c r="B2" s="55">
        <v>25979</v>
      </c>
      <c r="C2" s="56">
        <f ca="1">YEAR(TODAY())-YEAR(B2)+IF(TODAY()&gt;=DATE(YEAR(TODAY()),MONTH(B2),DAY(B2)),0,-1)</f>
        <v>50</v>
      </c>
      <c r="E2" s="52">
        <v>162.19999999999999</v>
      </c>
      <c r="F2" s="53" t="s">
        <v>275</v>
      </c>
      <c r="G2" s="52">
        <v>63.7</v>
      </c>
      <c r="H2" s="51" t="s">
        <v>40</v>
      </c>
      <c r="I2" s="70">
        <f>ROUND(G3/E3^2,1)</f>
        <v>24.2</v>
      </c>
    </row>
    <row r="3" spans="1:9">
      <c r="E3" s="51">
        <f>E2/100</f>
        <v>1.6219999999999999</v>
      </c>
      <c r="F3" s="51" t="s">
        <v>39</v>
      </c>
      <c r="G3" s="51">
        <f>G2</f>
        <v>63.7</v>
      </c>
      <c r="H3" s="51" t="s">
        <v>40</v>
      </c>
      <c r="I3" s="70"/>
    </row>
    <row r="4" spans="1:9">
      <c r="A4" t="s">
        <v>272</v>
      </c>
    </row>
    <row r="5" spans="1:9">
      <c r="B5" s="60">
        <v>44243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노훈경, ID : H1900600)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2021년 02월 17일 16:19:37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195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274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44243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50</v>
      </c>
      <c r="G12" s="92"/>
      <c r="H12" s="92"/>
      <c r="I12" s="92"/>
      <c r="K12" s="121">
        <f>'개인정보 및 신체계측 입력'!E2</f>
        <v>162.19999999999999</v>
      </c>
      <c r="L12" s="122"/>
      <c r="M12" s="115">
        <f>'개인정보 및 신체계측 입력'!G2</f>
        <v>63.7</v>
      </c>
      <c r="N12" s="116"/>
      <c r="O12" s="111" t="s">
        <v>270</v>
      </c>
      <c r="P12" s="105"/>
      <c r="Q12" s="88">
        <f>'개인정보 및 신체계측 입력'!I2</f>
        <v>24.2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노훈경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41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78" t="s">
        <v>42</v>
      </c>
      <c r="E36" s="78"/>
      <c r="F36" s="78"/>
      <c r="G36" s="78"/>
      <c r="H36" s="78"/>
      <c r="I36" s="34">
        <f>'DRIs DATA'!F8</f>
        <v>70.436999999999998</v>
      </c>
      <c r="J36" s="81" t="s">
        <v>43</v>
      </c>
      <c r="K36" s="81"/>
      <c r="L36" s="81"/>
      <c r="M36" s="81"/>
      <c r="N36" s="35"/>
      <c r="O36" s="101" t="s">
        <v>44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181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78" t="s">
        <v>42</v>
      </c>
      <c r="E41" s="78"/>
      <c r="F41" s="78"/>
      <c r="G41" s="78"/>
      <c r="H41" s="78"/>
      <c r="I41" s="34">
        <f>'DRIs DATA'!G8</f>
        <v>12.803000000000001</v>
      </c>
      <c r="J41" s="81" t="s">
        <v>43</v>
      </c>
      <c r="K41" s="81"/>
      <c r="L41" s="81"/>
      <c r="M41" s="81"/>
      <c r="N41" s="35"/>
      <c r="O41" s="82" t="s">
        <v>48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183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02" t="s">
        <v>42</v>
      </c>
      <c r="E46" s="102"/>
      <c r="F46" s="102"/>
      <c r="G46" s="102"/>
      <c r="H46" s="102"/>
      <c r="I46" s="34">
        <f>'DRIs DATA'!H8</f>
        <v>16.760000000000002</v>
      </c>
      <c r="J46" s="81" t="s">
        <v>43</v>
      </c>
      <c r="K46" s="81"/>
      <c r="L46" s="81"/>
      <c r="M46" s="81"/>
      <c r="N46" s="35"/>
      <c r="O46" s="82" t="s">
        <v>47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182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190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163</v>
      </c>
      <c r="D69" s="77"/>
      <c r="E69" s="77"/>
      <c r="F69" s="77"/>
      <c r="G69" s="77"/>
      <c r="H69" s="78" t="s">
        <v>169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79">
        <f>ROUND('그룹 전체 사용자의 일일 입력'!D6/MAX('그룹 전체 사용자의 일일 입력'!$B$6,'그룹 전체 사용자의 일일 입력'!$C$6,'그룹 전체 사용자의 일일 입력'!$D$6),1)</f>
        <v>0.9</v>
      </c>
      <c r="P69" s="79"/>
      <c r="Q69" s="37" t="s">
        <v>53</v>
      </c>
      <c r="R69" s="35"/>
      <c r="S69" s="35"/>
      <c r="T69" s="6"/>
    </row>
    <row r="70" spans="2:21" ht="18" customHeight="1" thickBot="1">
      <c r="B70" s="6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50</v>
      </c>
      <c r="D72" s="77"/>
      <c r="E72" s="77"/>
      <c r="F72" s="77"/>
      <c r="G72" s="77"/>
      <c r="H72" s="38"/>
      <c r="I72" s="78" t="s">
        <v>51</v>
      </c>
      <c r="J72" s="78"/>
      <c r="K72" s="36">
        <f>ROUND('DRIs DATA'!L8,1)</f>
        <v>11.9</v>
      </c>
      <c r="L72" s="36" t="s">
        <v>52</v>
      </c>
      <c r="M72" s="36">
        <f>ROUND('DRIs DATA'!K8,1)</f>
        <v>7.5</v>
      </c>
      <c r="N72" s="81" t="s">
        <v>53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180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191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167</v>
      </c>
      <c r="C80" s="94"/>
      <c r="D80" s="94"/>
      <c r="E80" s="94"/>
      <c r="F80" s="21"/>
      <c r="G80" s="21"/>
      <c r="H80" s="21"/>
      <c r="L80" s="94" t="s">
        <v>171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267</v>
      </c>
      <c r="C93" s="96"/>
      <c r="D93" s="96"/>
      <c r="E93" s="96"/>
      <c r="F93" s="96"/>
      <c r="G93" s="96"/>
      <c r="H93" s="96"/>
      <c r="I93" s="96"/>
      <c r="J93" s="97"/>
      <c r="L93" s="95" t="s">
        <v>174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170</v>
      </c>
      <c r="C94" s="154"/>
      <c r="D94" s="154"/>
      <c r="E94" s="154"/>
      <c r="F94" s="152">
        <f>ROUND('DRIs DATA'!F16/'DRIs DATA'!C16*100,2)</f>
        <v>81.27</v>
      </c>
      <c r="G94" s="152"/>
      <c r="H94" s="154" t="s">
        <v>166</v>
      </c>
      <c r="I94" s="154"/>
      <c r="J94" s="155"/>
      <c r="L94" s="156" t="s">
        <v>170</v>
      </c>
      <c r="M94" s="154"/>
      <c r="N94" s="154"/>
      <c r="O94" s="154"/>
      <c r="P94" s="154"/>
      <c r="Q94" s="23">
        <f>ROUND('DRIs DATA'!M16/'DRIs DATA'!K16*100,2)</f>
        <v>203.04</v>
      </c>
      <c r="R94" s="154" t="s">
        <v>166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179</v>
      </c>
      <c r="C96" s="141"/>
      <c r="D96" s="141"/>
      <c r="E96" s="141"/>
      <c r="F96" s="141"/>
      <c r="G96" s="141"/>
      <c r="H96" s="141"/>
      <c r="I96" s="141"/>
      <c r="J96" s="142"/>
      <c r="L96" s="146" t="s">
        <v>172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192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168</v>
      </c>
      <c r="C107" s="94"/>
      <c r="D107" s="94"/>
      <c r="E107" s="94"/>
      <c r="F107" s="6"/>
      <c r="G107" s="6"/>
      <c r="H107" s="6"/>
      <c r="I107" s="6"/>
      <c r="L107" s="94" t="s">
        <v>269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263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264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170</v>
      </c>
      <c r="C121" s="16"/>
      <c r="D121" s="16"/>
      <c r="E121" s="15"/>
      <c r="F121" s="152">
        <f>ROUND('DRIs DATA'!F26/'DRIs DATA'!C26*100,2)</f>
        <v>171.32</v>
      </c>
      <c r="G121" s="152"/>
      <c r="H121" s="154" t="s">
        <v>165</v>
      </c>
      <c r="I121" s="154"/>
      <c r="J121" s="155"/>
      <c r="L121" s="42" t="s">
        <v>170</v>
      </c>
      <c r="M121" s="20"/>
      <c r="N121" s="20"/>
      <c r="O121" s="23"/>
      <c r="P121" s="6"/>
      <c r="Q121" s="58">
        <f>ROUND('DRIs DATA'!AH26/'DRIs DATA'!AE26*100,2)</f>
        <v>159.47</v>
      </c>
      <c r="R121" s="154" t="s">
        <v>165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173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268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261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262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193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176</v>
      </c>
      <c r="C158" s="94"/>
      <c r="D158" s="94"/>
      <c r="E158" s="6"/>
      <c r="F158" s="6"/>
      <c r="G158" s="6"/>
      <c r="H158" s="6"/>
      <c r="I158" s="6"/>
      <c r="L158" s="94" t="s">
        <v>177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265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175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170</v>
      </c>
      <c r="C172" s="20"/>
      <c r="D172" s="20"/>
      <c r="E172" s="6"/>
      <c r="F172" s="152">
        <f>ROUND('DRIs DATA'!F36/'DRIs DATA'!C36*100,2)</f>
        <v>79.38</v>
      </c>
      <c r="G172" s="152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442.75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184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186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178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266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170</v>
      </c>
      <c r="C197" s="20"/>
      <c r="D197" s="20"/>
      <c r="E197" s="6"/>
      <c r="F197" s="152">
        <f>ROUND('DRIs DATA'!F46/'DRIs DATA'!C46*100,2)</f>
        <v>168.16</v>
      </c>
      <c r="G197" s="152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185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194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187</v>
      </c>
      <c r="C209" s="153"/>
      <c r="D209" s="153"/>
      <c r="E209" s="153"/>
      <c r="F209" s="153"/>
      <c r="G209" s="153"/>
      <c r="H209" s="153"/>
      <c r="I209" s="24">
        <f>'DRIs DATA'!B6</f>
        <v>1900</v>
      </c>
      <c r="J209" s="6" t="s">
        <v>188</v>
      </c>
      <c r="K209" s="6"/>
      <c r="L209" s="6"/>
      <c r="M209" s="6"/>
      <c r="N209" s="6"/>
    </row>
    <row r="210" spans="2:14" ht="18" customHeight="1">
      <c r="B210" s="139" t="s">
        <v>189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2021-02-18T04:43:39Z</dcterms:modified>
</cp:coreProperties>
</file>