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<sst xmlns="http://schemas.openxmlformats.org/spreadsheetml/2006/main" count="692" uniqueCount="343">
  <si>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</si>
  <si>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</si>
  <si>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</si>
  <si>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</si>
  <si>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</si>
  <si>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</si>
  <si>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</si>
  <si>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</si>
  <si>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</si>
  <si>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</si>
  <si>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</si>
  <si>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</si>
  <si>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</si>
  <si>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</si>
  <si>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</si>
  <si>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</si>
  <si>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</si>
  <si>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</si>
  <si>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</si>
  <si>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</si>
  <si>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</si>
  <si>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</si>
  <si>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</si>
  <si>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</si>
  <si>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</si>
  <si>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</si>
  <si>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</si>
  <si>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</si>
  <si>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</si>
  <si>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</si>
  <si>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</si>
  <si>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</si>
  <si>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</si>
  <si>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</si>
  <si>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</si>
  <si>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</si>
  <si>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</si>
  <si>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</si>
  <si>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</si>
  <si>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</si>
  <si>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</si>
  <si>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</si>
  <si>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</si>
  <si>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</si>
  <si>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</si>
  <si>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</si>
  <si>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</si>
  <si>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</si>
  <si>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</si>
  <si>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</si>
  <si>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</si>
  <si>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</si>
  <si>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</si>
  <si>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</si>
  <si>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</si>
  <si>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</si>
  <si>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</si>
  <si>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</si>
  <si>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</si>
  <si>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</si>
  <si>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</si>
  <si>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</si>
  <si>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</si>
  <si>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</si>
  <si>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</si>
  <si>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</si>
  <si>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</si>
  <si>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</si>
  <si>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</si>
  <si>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</si>
  <si>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</si>
  <si>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</si>
  <si>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</si>
  <si>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</si>
  <si>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</si>
  <si>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</si>
  <si>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</si>
  <si>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</si>
  <si>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</si>
  <si>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</si>
  <si>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</si>
  <si>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</si>
  <si>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</si>
  <si>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</si>
  <si>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</si>
  <si>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</si>
  <si>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</si>
  <si>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</si>
  <si>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</si>
  <si>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</si>
  <si>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</si>
  <si>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</si>
  <si>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</si>
  <si>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</si>
  <si>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</si>
  <si>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</si>
  <si>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</si>
  <si>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</si>
  <si>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</si>
  <si>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</si>
  <si>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</si>
  <si>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</si>
  <si>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</si>
  <si>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</si>
  <si>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</si>
  <si>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</si>
  <si>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</si>
  <si>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</si>
  <si>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</si>
  <si>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</si>
  <si>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</si>
  <si>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</si>
  <si>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</si>
  <si>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</si>
  <si>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</si>
  <si>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</si>
  <si>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</si>
  <si>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</si>
  <si>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</si>
  <si>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</si>
  <si>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</si>
  <si>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</si>
  <si>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</si>
  <si>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</si>
  <si>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</si>
  <si>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</si>
  <si>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</si>
  <si>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</si>
  <si>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</si>
  <si>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</si>
  <si>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</si>
  <si>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</si>
  <si>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</si>
  <si>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</si>
  <si>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</si>
  <si>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</si>
  <si>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</si>
  <si>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</si>
  <si>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</si>
  <si>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</si>
  <si>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</si>
  <si>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</si>
  <si>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</si>
  <si>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</si>
  <si>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</si>
  <si>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</si>
  <si>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</si>
  <si>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</si>
  <si>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</si>
  <si>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</si>
  <si>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</si>
  <si>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</si>
  <si>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</si>
  <si>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</si>
  <si>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</si>
  <si>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</si>
  <si>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</si>
  <si>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</si>
  <si>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</si>
  <si>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</si>
  <si>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</si>
  <si>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</si>
  <si>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</si>
  <si>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</si>
  <si>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</si>
  <si>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</si>
  <si>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</si>
  <si>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</si>
  <si>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</si>
  <si>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</si>
  <si>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</si>
  <si>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</si>
  <si>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</si>
  <si>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</si>
  <si>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</si>
  <si>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</si>
  <si>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</si>
  <si>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</si>
  <si>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</si>
  <si>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</si>
  <si>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</si>
  <si>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</si>
  <si>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</si>
  <si>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</si>
  <si>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</si>
  <si>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</si>
  <si>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</si>
  <si>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</si>
  <si>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</si>
  <si>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</si>
  <si>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</si>
  <si>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</si>
  <si>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</si>
  <si>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</si>
  <si>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</si>
  <si>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</si>
  <si>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</si>
  <si>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</si>
  <si>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</si>
  <si>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</si>
  <si>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</si>
  <si>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</si>
  <si>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</si>
  <si>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</si>
  <si>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</si>
  <si>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</si>
  <si>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</si>
  <si>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</si>
  <si>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</si>
  <si>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</si>
  <si>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</si>
  <si>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</si>
  <si>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</si>
  <si>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</si>
  <si>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</si>
  <si>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</si>
  <si>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</si>
  <si>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</si>
  <si>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</si>
  <si>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</si>
  <si>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</si>
  <si>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</si>
  <si>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</si>
  <si>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</si>
  <si>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</si>
  <si>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</si>
  <si>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</si>
  <si>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</si>
  <si>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</si>
  <si>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</si>
  <si>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</si>
  <si>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</si>
  <si>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</si>
  <si>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</si>
  <si>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</si>
  <si>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</si>
  <si>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</si>
  <si>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</si>
  <si>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</si>
  <si>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</si>
  <si>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</si>
  <si>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</si>
  <si>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</si>
  <si>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</si>
  <si>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</si>
  <si>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</si>
  <si>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</si>
  <si>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</si>
  <si>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</si>
  <si>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</si>
  <si>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</si>
  <si>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</si>
  <si>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</si>
  <si>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</si>
  <si>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</si>
  <si>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</si>
  <si>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</si>
  <si>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</si>
  <si>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</si>
  <si>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</si>
  <si>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</si>
  <si>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</si>
  <si>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</si>
  <si>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</si>
  <si>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</si>
  <si>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</si>
  <si>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</si>
  <si>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</si>
  <si>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</si>
  <si>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</si>
  <si>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</si>
  <si>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</si>
  <si>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</si>
  <si>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</si>
  <si>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</si>
  <si>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</si>
  <si>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H1900601</t>
  </si>
  <si>
    <t>서영춘</t>
  </si>
  <si>
    <t>M</t>
  </si>
  <si>
    <t>정보</t>
    <phoneticPr fontId="1" type="noConversion"/>
  </si>
  <si>
    <t>(설문지 : FFQ 95문항 설문지, 사용자 : 서영춘, ID : H1900601)</t>
  </si>
  <si>
    <t>출력시각</t>
    <phoneticPr fontId="1" type="noConversion"/>
  </si>
  <si>
    <t>2021년 02월 24일 16:01:29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</si>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</sst>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8" fillId="0" borderId="0" xfId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56.008755000000001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1143744"/>
        <c:axId val="251141392"/>
      </c:barChart>
      <c:catAx>
        <c:axId val="25114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141392"/>
        <c:crosses val="autoZero"/>
        <c:auto val="1"/>
        <c:lblAlgn val="ctr"/>
        <c:lblOffset val="100"/>
        <c:noMultiLvlLbl val="0"/>
      </c:catAx>
      <c:valAx>
        <c:axId val="25114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11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1.0328432000000001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418424"/>
        <c:axId val="453419992"/>
      </c:barChart>
      <c:catAx>
        <c:axId val="45341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419992"/>
        <c:crosses val="autoZero"/>
        <c:auto val="1"/>
        <c:lblAlgn val="ctr"/>
        <c:lblOffset val="100"/>
        <c:noMultiLvlLbl val="0"/>
      </c:catAx>
      <c:valAx>
        <c:axId val="45341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41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0.43537763000000002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1145312"/>
        <c:axId val="251139040"/>
      </c:barChart>
      <c:catAx>
        <c:axId val="2511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139040"/>
        <c:crosses val="autoZero"/>
        <c:auto val="1"/>
        <c:lblAlgn val="ctr"/>
        <c:lblOffset val="100"/>
        <c:noMultiLvlLbl val="0"/>
      </c:catAx>
      <c:valAx>
        <c:axId val="25113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11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1039.1428000000001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1139824"/>
        <c:axId val="453727920"/>
      </c:barChart>
      <c:catAx>
        <c:axId val="25113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727920"/>
        <c:crosses val="autoZero"/>
        <c:auto val="1"/>
        <c:lblAlgn val="ctr"/>
        <c:lblOffset val="100"/>
        <c:noMultiLvlLbl val="0"/>
      </c:catAx>
      <c:valAx>
        <c:axId val="45372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113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3287.8166999999999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734192"/>
        <c:axId val="453731448"/>
      </c:barChart>
      <c:catAx>
        <c:axId val="45373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731448"/>
        <c:crosses val="autoZero"/>
        <c:auto val="1"/>
        <c:lblAlgn val="ctr"/>
        <c:lblOffset val="100"/>
        <c:noMultiLvlLbl val="0"/>
      </c:catAx>
      <c:valAx>
        <c:axId val="453731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73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130.17968999999999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729880"/>
        <c:axId val="453734584"/>
      </c:barChart>
      <c:catAx>
        <c:axId val="45372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734584"/>
        <c:crosses val="autoZero"/>
        <c:auto val="1"/>
        <c:lblAlgn val="ctr"/>
        <c:lblOffset val="100"/>
        <c:noMultiLvlLbl val="0"/>
      </c:catAx>
      <c:valAx>
        <c:axId val="45373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72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79.485039999999998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733408"/>
        <c:axId val="453727528"/>
      </c:barChart>
      <c:catAx>
        <c:axId val="4537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727528"/>
        <c:crosses val="autoZero"/>
        <c:auto val="1"/>
        <c:lblAlgn val="ctr"/>
        <c:lblOffset val="100"/>
        <c:noMultiLvlLbl val="0"/>
      </c:catAx>
      <c:valAx>
        <c:axId val="45372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7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11.091734000000001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730664"/>
        <c:axId val="453731056"/>
      </c:barChart>
      <c:catAx>
        <c:axId val="45373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731056"/>
        <c:crosses val="autoZero"/>
        <c:auto val="1"/>
        <c:lblAlgn val="ctr"/>
        <c:lblOffset val="100"/>
        <c:noMultiLvlLbl val="0"/>
      </c:catAx>
      <c:valAx>
        <c:axId val="45373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73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442.69454999999999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729096"/>
        <c:axId val="453731840"/>
      </c:barChart>
      <c:catAx>
        <c:axId val="45372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731840"/>
        <c:crosses val="autoZero"/>
        <c:auto val="1"/>
        <c:lblAlgn val="ctr"/>
        <c:lblOffset val="100"/>
        <c:noMultiLvlLbl val="0"/>
      </c:catAx>
      <c:valAx>
        <c:axId val="453731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72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6.3640340000000004E-2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732624"/>
        <c:axId val="453733016"/>
      </c:barChart>
      <c:catAx>
        <c:axId val="45373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733016"/>
        <c:crosses val="autoZero"/>
        <c:auto val="1"/>
        <c:lblAlgn val="ctr"/>
        <c:lblOffset val="100"/>
        <c:noMultiLvlLbl val="0"/>
      </c:catAx>
      <c:valAx>
        <c:axId val="45373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73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4.4427222999999998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46944"/>
        <c:axId val="454245376"/>
      </c:barChart>
      <c:catAx>
        <c:axId val="4542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45376"/>
        <c:crosses val="autoZero"/>
        <c:auto val="1"/>
        <c:lblAlgn val="ctr"/>
        <c:lblOffset val="100"/>
        <c:noMultiLvlLbl val="0"/>
      </c:catAx>
      <c:valAx>
        <c:axId val="45424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28.017187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1144528"/>
        <c:axId val="251142960"/>
      </c:barChart>
      <c:catAx>
        <c:axId val="25114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142960"/>
        <c:crosses val="autoZero"/>
        <c:auto val="1"/>
        <c:lblAlgn val="ctr"/>
        <c:lblOffset val="100"/>
        <c:noMultiLvlLbl val="0"/>
      </c:catAx>
      <c:valAx>
        <c:axId val="251142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114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85.747320000000002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40672"/>
        <c:axId val="454240280"/>
      </c:barChart>
      <c:catAx>
        <c:axId val="45424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40280"/>
        <c:crosses val="autoZero"/>
        <c:auto val="1"/>
        <c:lblAlgn val="ctr"/>
        <c:lblOffset val="100"/>
        <c:noMultiLvlLbl val="0"/>
      </c:catAx>
      <c:valAx>
        <c:axId val="45424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78.511920000000003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41064"/>
        <c:axId val="454241848"/>
      </c:barChart>
      <c:catAx>
        <c:axId val="45424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41848"/>
        <c:crosses val="autoZero"/>
        <c:auto val="1"/>
        <c:lblAlgn val="ctr"/>
        <c:lblOffset val="100"/>
        <c:noMultiLvlLbl val="0"/>
      </c:catAx>
      <c:valAx>
        <c:axId val="45424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4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15.568</c:v>
                </c:pt>
                <c:pt idx="1">
                  <c:v>4.8470000000000004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242240"/>
        <c:axId val="454247336"/>
      </c:barChart>
      <c:catAx>
        <c:axId val="45424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47336"/>
        <c:crosses val="autoZero"/>
        <c:auto val="1"/>
        <c:lblAlgn val="ctr"/>
        <c:lblOffset val="100"/>
        <c:noMultiLvlLbl val="0"/>
      </c:catAx>
      <c:valAx>
        <c:axId val="45424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3.1818187</c:v>
                </c:pt>
                <c:pt idx="1">
                  <c:v>4.0308140000000003</c:v>
                </c:pt>
                <c:pt idx="2">
                  <c:v>4.3173304000000003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704.72090000000003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47728"/>
        <c:axId val="454246552"/>
      </c:barChart>
      <c:catAx>
        <c:axId val="45424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46552"/>
        <c:crosses val="autoZero"/>
        <c:auto val="1"/>
        <c:lblAlgn val="ctr"/>
        <c:lblOffset val="100"/>
        <c:noMultiLvlLbl val="0"/>
      </c:catAx>
      <c:valAx>
        <c:axId val="45424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4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16.861633000000001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43416"/>
        <c:axId val="454243808"/>
      </c:barChart>
      <c:catAx>
        <c:axId val="45424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43808"/>
        <c:crosses val="autoZero"/>
        <c:auto val="1"/>
        <c:lblAlgn val="ctr"/>
        <c:lblOffset val="100"/>
        <c:noMultiLvlLbl val="0"/>
      </c:catAx>
      <c:valAx>
        <c:axId val="45424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4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83.144999999999996</c:v>
                </c:pt>
                <c:pt idx="1">
                  <c:v>4.399</c:v>
                </c:pt>
                <c:pt idx="2">
                  <c:v>12.456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244200"/>
        <c:axId val="454852632"/>
      </c:barChart>
      <c:catAx>
        <c:axId val="45424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52632"/>
        <c:crosses val="autoZero"/>
        <c:auto val="1"/>
        <c:lblAlgn val="ctr"/>
        <c:lblOffset val="100"/>
        <c:noMultiLvlLbl val="0"/>
      </c:catAx>
      <c:valAx>
        <c:axId val="45485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4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2284.1223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52240"/>
        <c:axId val="454847536"/>
      </c:barChart>
      <c:catAx>
        <c:axId val="45485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47536"/>
        <c:crosses val="autoZero"/>
        <c:auto val="1"/>
        <c:lblAlgn val="ctr"/>
        <c:lblOffset val="100"/>
        <c:noMultiLvlLbl val="0"/>
      </c:catAx>
      <c:valAx>
        <c:axId val="454847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5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83.639579999999995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51064"/>
        <c:axId val="454850280"/>
      </c:barChart>
      <c:catAx>
        <c:axId val="45485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50280"/>
        <c:crosses val="autoZero"/>
        <c:auto val="1"/>
        <c:lblAlgn val="ctr"/>
        <c:lblOffset val="100"/>
        <c:noMultiLvlLbl val="0"/>
      </c:catAx>
      <c:valAx>
        <c:axId val="454850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5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384.0761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45576"/>
        <c:axId val="454850672"/>
      </c:barChart>
      <c:catAx>
        <c:axId val="45484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50672"/>
        <c:crosses val="autoZero"/>
        <c:auto val="1"/>
        <c:lblAlgn val="ctr"/>
        <c:lblOffset val="100"/>
        <c:noMultiLvlLbl val="0"/>
      </c:catAx>
      <c:valAx>
        <c:axId val="45485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4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1.1097504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1142568"/>
        <c:axId val="251143352"/>
      </c:barChart>
      <c:catAx>
        <c:axId val="25114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143352"/>
        <c:crosses val="autoZero"/>
        <c:auto val="1"/>
        <c:lblAlgn val="ctr"/>
        <c:lblOffset val="100"/>
        <c:noMultiLvlLbl val="0"/>
      </c:catAx>
      <c:valAx>
        <c:axId val="25114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114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9135.9369999999999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48320"/>
        <c:axId val="454846360"/>
      </c:barChart>
      <c:catAx>
        <c:axId val="45484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46360"/>
        <c:crosses val="autoZero"/>
        <c:auto val="1"/>
        <c:lblAlgn val="ctr"/>
        <c:lblOffset val="100"/>
        <c:noMultiLvlLbl val="0"/>
      </c:catAx>
      <c:valAx>
        <c:axId val="454846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12.519166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51456"/>
        <c:axId val="454849104"/>
      </c:barChart>
      <c:catAx>
        <c:axId val="45485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49104"/>
        <c:crosses val="autoZero"/>
        <c:auto val="1"/>
        <c:lblAlgn val="ctr"/>
        <c:lblOffset val="100"/>
        <c:noMultiLvlLbl val="0"/>
      </c:catAx>
      <c:valAx>
        <c:axId val="45484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1.4809166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48712"/>
        <c:axId val="454849496"/>
      </c:barChart>
      <c:catAx>
        <c:axId val="45484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49496"/>
        <c:crosses val="autoZero"/>
        <c:auto val="1"/>
        <c:lblAlgn val="ctr"/>
        <c:lblOffset val="100"/>
        <c:noMultiLvlLbl val="0"/>
      </c:catAx>
      <c:valAx>
        <c:axId val="45484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4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293.85748000000001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1141000"/>
        <c:axId val="453417248"/>
      </c:barChart>
      <c:catAx>
        <c:axId val="25114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417248"/>
        <c:crosses val="autoZero"/>
        <c:auto val="1"/>
        <c:lblAlgn val="ctr"/>
        <c:lblOffset val="100"/>
        <c:noMultiLvlLbl val="0"/>
      </c:catAx>
      <c:valAx>
        <c:axId val="45341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114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1.1791258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414504"/>
        <c:axId val="453413720"/>
      </c:barChart>
      <c:catAx>
        <c:axId val="45341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413720"/>
        <c:crosses val="autoZero"/>
        <c:auto val="1"/>
        <c:lblAlgn val="ctr"/>
        <c:lblOffset val="100"/>
        <c:noMultiLvlLbl val="0"/>
      </c:catAx>
      <c:valAx>
        <c:axId val="453413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41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17.494326000000001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419208"/>
        <c:axId val="453418816"/>
      </c:barChart>
      <c:catAx>
        <c:axId val="45341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418816"/>
        <c:crosses val="autoZero"/>
        <c:auto val="1"/>
        <c:lblAlgn val="ctr"/>
        <c:lblOffset val="100"/>
        <c:noMultiLvlLbl val="0"/>
      </c:catAx>
      <c:valAx>
        <c:axId val="45341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41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1.4809166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421168"/>
        <c:axId val="453419600"/>
      </c:barChart>
      <c:catAx>
        <c:axId val="45342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419600"/>
        <c:crosses val="autoZero"/>
        <c:auto val="1"/>
        <c:lblAlgn val="ctr"/>
        <c:lblOffset val="100"/>
        <c:noMultiLvlLbl val="0"/>
      </c:catAx>
      <c:valAx>
        <c:axId val="45341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42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749.33090000000004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415288"/>
        <c:axId val="453416856"/>
      </c:barChart>
      <c:catAx>
        <c:axId val="45341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416856"/>
        <c:crosses val="autoZero"/>
        <c:auto val="1"/>
        <c:lblAlgn val="ctr"/>
        <c:lblOffset val="100"/>
        <c:noMultiLvlLbl val="0"/>
      </c:catAx>
      <c:valAx>
        <c:axId val="45341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41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5.4362535000000003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416072"/>
        <c:axId val="453417640"/>
      </c:barChart>
      <c:catAx>
        <c:axId val="45341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417640"/>
        <c:crosses val="autoZero"/>
        <c:auto val="1"/>
        <c:lblAlgn val="ctr"/>
        <c:lblOffset val="100"/>
        <c:noMultiLvlLbl val="0"/>
      </c:catAx>
      <c:valAx>
        <c:axId val="45341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41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서영춘, ID : H1900601)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24일 16:01:29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2" t="s">
        <v>196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0" t="s">
        <v>55</v>
      </c>
      <c r="B4" s="70"/>
      <c r="C4" s="70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70" t="s">
        <v>199</v>
      </c>
      <c r="O4" s="70"/>
      <c r="P4" s="70"/>
      <c r="Q4" s="70"/>
      <c r="R4" s="70"/>
      <c r="S4" s="70"/>
      <c r="T4" s="46"/>
      <c r="U4" s="70" t="s">
        <v>200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2284.1223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56.008755000000001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28.017187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83.144999999999996</v>
      </c>
      <c r="G8" s="59">
        <f>'DRIs DATA 입력'!G8</f>
        <v>4.399</v>
      </c>
      <c r="H8" s="59">
        <f>'DRIs DATA 입력'!H8</f>
        <v>12.456</v>
      </c>
      <c r="I8" s="46"/>
      <c r="J8" s="59" t="s">
        <v>215</v>
      </c>
      <c r="K8" s="59">
        <f>'DRIs DATA 입력'!K8</f>
        <v>15.568</v>
      </c>
      <c r="L8" s="59">
        <f>'DRIs DATA 입력'!L8</f>
        <v>4.8470000000000004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0" t="s">
        <v>217</v>
      </c>
      <c r="B14" s="70"/>
      <c r="C14" s="70"/>
      <c r="D14" s="70"/>
      <c r="E14" s="70"/>
      <c r="F14" s="70"/>
      <c r="G14" s="46"/>
      <c r="H14" s="70" t="s">
        <v>218</v>
      </c>
      <c r="I14" s="70"/>
      <c r="J14" s="70"/>
      <c r="K14" s="70"/>
      <c r="L14" s="70"/>
      <c r="M14" s="70"/>
      <c r="N14" s="46"/>
      <c r="O14" s="70" t="s">
        <v>219</v>
      </c>
      <c r="P14" s="70"/>
      <c r="Q14" s="70"/>
      <c r="R14" s="70"/>
      <c r="S14" s="70"/>
      <c r="T14" s="70"/>
      <c r="U14" s="46"/>
      <c r="V14" s="70" t="s">
        <v>220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704.72090000000003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16.861633000000001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1.1097504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293.85748000000001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223</v>
      </c>
      <c r="B24" s="70"/>
      <c r="C24" s="70"/>
      <c r="D24" s="70"/>
      <c r="E24" s="70"/>
      <c r="F24" s="70"/>
      <c r="G24" s="46"/>
      <c r="H24" s="70" t="s">
        <v>224</v>
      </c>
      <c r="I24" s="70"/>
      <c r="J24" s="70"/>
      <c r="K24" s="70"/>
      <c r="L24" s="70"/>
      <c r="M24" s="70"/>
      <c r="N24" s="46"/>
      <c r="O24" s="70" t="s">
        <v>225</v>
      </c>
      <c r="P24" s="70"/>
      <c r="Q24" s="70"/>
      <c r="R24" s="70"/>
      <c r="S24" s="70"/>
      <c r="T24" s="70"/>
      <c r="U24" s="46"/>
      <c r="V24" s="70" t="s">
        <v>226</v>
      </c>
      <c r="W24" s="70"/>
      <c r="X24" s="70"/>
      <c r="Y24" s="70"/>
      <c r="Z24" s="70"/>
      <c r="AA24" s="70"/>
      <c r="AB24" s="46"/>
      <c r="AC24" s="70" t="s">
        <v>227</v>
      </c>
      <c r="AD24" s="70"/>
      <c r="AE24" s="70"/>
      <c r="AF24" s="70"/>
      <c r="AG24" s="70"/>
      <c r="AH24" s="70"/>
      <c r="AI24" s="46"/>
      <c r="AJ24" s="70" t="s">
        <v>228</v>
      </c>
      <c r="AK24" s="70"/>
      <c r="AL24" s="70"/>
      <c r="AM24" s="70"/>
      <c r="AN24" s="70"/>
      <c r="AO24" s="70"/>
      <c r="AP24" s="46"/>
      <c r="AQ24" s="70" t="s">
        <v>229</v>
      </c>
      <c r="AR24" s="70"/>
      <c r="AS24" s="70"/>
      <c r="AT24" s="70"/>
      <c r="AU24" s="70"/>
      <c r="AV24" s="70"/>
      <c r="AW24" s="46"/>
      <c r="AX24" s="70" t="s">
        <v>230</v>
      </c>
      <c r="AY24" s="70"/>
      <c r="AZ24" s="70"/>
      <c r="BA24" s="70"/>
      <c r="BB24" s="70"/>
      <c r="BC24" s="70"/>
      <c r="BD24" s="46"/>
      <c r="BE24" s="70" t="s">
        <v>231</v>
      </c>
      <c r="BF24" s="70"/>
      <c r="BG24" s="70"/>
      <c r="BH24" s="70"/>
      <c r="BI24" s="70"/>
      <c r="BJ24" s="70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83.639579999999995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1.8488883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1.1791258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17.494326000000001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1.4809166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749.33090000000004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5.4362535000000003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1.0328432000000001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0.43537763000000002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0" t="s">
        <v>234</v>
      </c>
      <c r="B34" s="70"/>
      <c r="C34" s="70"/>
      <c r="D34" s="70"/>
      <c r="E34" s="70"/>
      <c r="F34" s="70"/>
      <c r="G34" s="46"/>
      <c r="H34" s="70" t="s">
        <v>235</v>
      </c>
      <c r="I34" s="70"/>
      <c r="J34" s="70"/>
      <c r="K34" s="70"/>
      <c r="L34" s="70"/>
      <c r="M34" s="70"/>
      <c r="N34" s="46"/>
      <c r="O34" s="70" t="s">
        <v>236</v>
      </c>
      <c r="P34" s="70"/>
      <c r="Q34" s="70"/>
      <c r="R34" s="70"/>
      <c r="S34" s="70"/>
      <c r="T34" s="70"/>
      <c r="U34" s="46"/>
      <c r="V34" s="70" t="s">
        <v>237</v>
      </c>
      <c r="W34" s="70"/>
      <c r="X34" s="70"/>
      <c r="Y34" s="70"/>
      <c r="Z34" s="70"/>
      <c r="AA34" s="70"/>
      <c r="AB34" s="46"/>
      <c r="AC34" s="70" t="s">
        <v>238</v>
      </c>
      <c r="AD34" s="70"/>
      <c r="AE34" s="70"/>
      <c r="AF34" s="70"/>
      <c r="AG34" s="70"/>
      <c r="AH34" s="70"/>
      <c r="AI34" s="46"/>
      <c r="AJ34" s="70" t="s">
        <v>239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384.0761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1039.1428000000001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9135.9369999999999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3287.8166999999999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130.17968999999999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79.485039999999998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0" t="s">
        <v>241</v>
      </c>
      <c r="B44" s="70"/>
      <c r="C44" s="70"/>
      <c r="D44" s="70"/>
      <c r="E44" s="70"/>
      <c r="F44" s="70"/>
      <c r="G44" s="46"/>
      <c r="H44" s="70" t="s">
        <v>242</v>
      </c>
      <c r="I44" s="70"/>
      <c r="J44" s="70"/>
      <c r="K44" s="70"/>
      <c r="L44" s="70"/>
      <c r="M44" s="70"/>
      <c r="N44" s="46"/>
      <c r="O44" s="70" t="s">
        <v>243</v>
      </c>
      <c r="P44" s="70"/>
      <c r="Q44" s="70"/>
      <c r="R44" s="70"/>
      <c r="S44" s="70"/>
      <c r="T44" s="70"/>
      <c r="U44" s="46"/>
      <c r="V44" s="70" t="s">
        <v>244</v>
      </c>
      <c r="W44" s="70"/>
      <c r="X44" s="70"/>
      <c r="Y44" s="70"/>
      <c r="Z44" s="70"/>
      <c r="AA44" s="70"/>
      <c r="AB44" s="46"/>
      <c r="AC44" s="70" t="s">
        <v>245</v>
      </c>
      <c r="AD44" s="70"/>
      <c r="AE44" s="70"/>
      <c r="AF44" s="70"/>
      <c r="AG44" s="70"/>
      <c r="AH44" s="70"/>
      <c r="AI44" s="46"/>
      <c r="AJ44" s="70" t="s">
        <v>246</v>
      </c>
      <c r="AK44" s="70"/>
      <c r="AL44" s="70"/>
      <c r="AM44" s="70"/>
      <c r="AN44" s="70"/>
      <c r="AO44" s="70"/>
      <c r="AP44" s="46"/>
      <c r="AQ44" s="70" t="s">
        <v>247</v>
      </c>
      <c r="AR44" s="70"/>
      <c r="AS44" s="70"/>
      <c r="AT44" s="70"/>
      <c r="AU44" s="70"/>
      <c r="AV44" s="70"/>
      <c r="AW44" s="46"/>
      <c r="AX44" s="70" t="s">
        <v>248</v>
      </c>
      <c r="AY44" s="70"/>
      <c r="AZ44" s="70"/>
      <c r="BA44" s="70"/>
      <c r="BB44" s="70"/>
      <c r="BC44" s="70"/>
      <c r="BD44" s="46"/>
      <c r="BE44" s="70" t="s">
        <v>249</v>
      </c>
      <c r="BF44" s="70"/>
      <c r="BG44" s="70"/>
      <c r="BH44" s="70"/>
      <c r="BI44" s="70"/>
      <c r="BJ44" s="70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12.519166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11.091734000000001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442.69454999999999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6.3640340000000004E-2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4.4427222999999998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85.747320000000002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78.511920000000003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33" sqref="A33:AO33"/>
    </sheetView>
  </sheetViews>
  <sheetFormatPr defaultRowHeight="16.5" x14ac:dyDescent="0.3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 x14ac:dyDescent="0.3">
      <c r="A1" s="64" t="s">
        <v>279</v>
      </c>
      <c r="B1" s="63" t="s">
        <v>280</v>
      </c>
      <c r="G1" s="64" t="s">
        <v>281</v>
      </c>
      <c r="H1" s="63" t="s">
        <v>282</v>
      </c>
    </row>
    <row r="3" spans="1:27" x14ac:dyDescent="0.3">
      <c r="A3" s="72" t="s">
        <v>283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284</v>
      </c>
      <c r="B4" s="70"/>
      <c r="C4" s="70"/>
      <c r="E4" s="67" t="s">
        <v>285</v>
      </c>
      <c r="F4" s="68"/>
      <c r="G4" s="68"/>
      <c r="H4" s="69"/>
      <c r="J4" s="67" t="s">
        <v>286</v>
      </c>
      <c r="K4" s="68"/>
      <c r="L4" s="69"/>
      <c r="N4" s="70" t="s">
        <v>45</v>
      </c>
      <c r="O4" s="70"/>
      <c r="P4" s="70"/>
      <c r="Q4" s="70"/>
      <c r="R4" s="70"/>
      <c r="S4" s="70"/>
      <c r="U4" s="70" t="s">
        <v>287</v>
      </c>
      <c r="V4" s="70"/>
      <c r="W4" s="70"/>
      <c r="X4" s="70"/>
      <c r="Y4" s="70"/>
      <c r="Z4" s="70"/>
    </row>
    <row r="5" spans="1:27" x14ac:dyDescent="0.3">
      <c r="A5" s="65"/>
      <c r="B5" s="65" t="s">
        <v>288</v>
      </c>
      <c r="C5" s="65" t="s">
        <v>289</v>
      </c>
      <c r="E5" s="65"/>
      <c r="F5" s="65" t="s">
        <v>290</v>
      </c>
      <c r="G5" s="65" t="s">
        <v>291</v>
      </c>
      <c r="H5" s="65" t="s">
        <v>45</v>
      </c>
      <c r="J5" s="65"/>
      <c r="K5" s="65" t="s">
        <v>292</v>
      </c>
      <c r="L5" s="65" t="s">
        <v>293</v>
      </c>
      <c r="N5" s="65"/>
      <c r="O5" s="65" t="s">
        <v>294</v>
      </c>
      <c r="P5" s="65" t="s">
        <v>295</v>
      </c>
      <c r="Q5" s="65" t="s">
        <v>296</v>
      </c>
      <c r="R5" s="65" t="s">
        <v>297</v>
      </c>
      <c r="S5" s="65" t="s">
        <v>289</v>
      </c>
      <c r="U5" s="65"/>
      <c r="V5" s="65" t="s">
        <v>294</v>
      </c>
      <c r="W5" s="65" t="s">
        <v>295</v>
      </c>
      <c r="X5" s="65" t="s">
        <v>296</v>
      </c>
      <c r="Y5" s="65" t="s">
        <v>297</v>
      </c>
      <c r="Z5" s="65" t="s">
        <v>289</v>
      </c>
    </row>
    <row r="6" spans="1:27" x14ac:dyDescent="0.3">
      <c r="A6" s="65" t="s">
        <v>284</v>
      </c>
      <c r="B6" s="65">
        <v>2200</v>
      </c>
      <c r="C6" s="65">
        <v>2284.1223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50</v>
      </c>
      <c r="P6" s="65">
        <v>60</v>
      </c>
      <c r="Q6" s="65">
        <v>0</v>
      </c>
      <c r="R6" s="65">
        <v>0</v>
      </c>
      <c r="S6" s="65">
        <v>56.008755000000001</v>
      </c>
      <c r="U6" s="65" t="s">
        <v>300</v>
      </c>
      <c r="V6" s="65">
        <v>0</v>
      </c>
      <c r="W6" s="65">
        <v>0</v>
      </c>
      <c r="X6" s="65">
        <v>25</v>
      </c>
      <c r="Y6" s="65">
        <v>0</v>
      </c>
      <c r="Z6" s="65">
        <v>28.017187</v>
      </c>
    </row>
    <row r="7" spans="1:27" x14ac:dyDescent="0.3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3">
      <c r="E8" s="65" t="s">
        <v>302</v>
      </c>
      <c r="F8" s="65">
        <v>83.144999999999996</v>
      </c>
      <c r="G8" s="65">
        <v>4.399</v>
      </c>
      <c r="H8" s="65">
        <v>12.456</v>
      </c>
      <c r="J8" s="65" t="s">
        <v>302</v>
      </c>
      <c r="K8" s="65">
        <v>15.568</v>
      </c>
      <c r="L8" s="65">
        <v>4.8470000000000004</v>
      </c>
    </row>
    <row r="13" spans="1:27" x14ac:dyDescent="0.3">
      <c r="A13" s="71" t="s">
        <v>303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304</v>
      </c>
      <c r="B14" s="70"/>
      <c r="C14" s="70"/>
      <c r="D14" s="70"/>
      <c r="E14" s="70"/>
      <c r="F14" s="70"/>
      <c r="H14" s="70" t="s">
        <v>305</v>
      </c>
      <c r="I14" s="70"/>
      <c r="J14" s="70"/>
      <c r="K14" s="70"/>
      <c r="L14" s="70"/>
      <c r="M14" s="70"/>
      <c r="O14" s="70" t="s">
        <v>306</v>
      </c>
      <c r="P14" s="70"/>
      <c r="Q14" s="70"/>
      <c r="R14" s="70"/>
      <c r="S14" s="70"/>
      <c r="T14" s="70"/>
      <c r="V14" s="70" t="s">
        <v>307</v>
      </c>
      <c r="W14" s="70"/>
      <c r="X14" s="70"/>
      <c r="Y14" s="70"/>
      <c r="Z14" s="70"/>
      <c r="AA14" s="70"/>
    </row>
    <row r="15" spans="1:27" x14ac:dyDescent="0.3">
      <c r="A15" s="65"/>
      <c r="B15" s="65" t="s">
        <v>294</v>
      </c>
      <c r="C15" s="65" t="s">
        <v>295</v>
      </c>
      <c r="D15" s="65" t="s">
        <v>296</v>
      </c>
      <c r="E15" s="65" t="s">
        <v>297</v>
      </c>
      <c r="F15" s="65" t="s">
        <v>289</v>
      </c>
      <c r="H15" s="65"/>
      <c r="I15" s="65" t="s">
        <v>294</v>
      </c>
      <c r="J15" s="65" t="s">
        <v>295</v>
      </c>
      <c r="K15" s="65" t="s">
        <v>296</v>
      </c>
      <c r="L15" s="65" t="s">
        <v>297</v>
      </c>
      <c r="M15" s="65" t="s">
        <v>289</v>
      </c>
      <c r="O15" s="65"/>
      <c r="P15" s="65" t="s">
        <v>294</v>
      </c>
      <c r="Q15" s="65" t="s">
        <v>295</v>
      </c>
      <c r="R15" s="65" t="s">
        <v>296</v>
      </c>
      <c r="S15" s="65" t="s">
        <v>297</v>
      </c>
      <c r="T15" s="65" t="s">
        <v>289</v>
      </c>
      <c r="V15" s="65"/>
      <c r="W15" s="65" t="s">
        <v>294</v>
      </c>
      <c r="X15" s="65" t="s">
        <v>295</v>
      </c>
      <c r="Y15" s="65" t="s">
        <v>296</v>
      </c>
      <c r="Z15" s="65" t="s">
        <v>297</v>
      </c>
      <c r="AA15" s="65" t="s">
        <v>289</v>
      </c>
    </row>
    <row r="16" spans="1:27" x14ac:dyDescent="0.3">
      <c r="A16" s="65" t="s">
        <v>308</v>
      </c>
      <c r="B16" s="65">
        <v>530</v>
      </c>
      <c r="C16" s="65">
        <v>750</v>
      </c>
      <c r="D16" s="65">
        <v>0</v>
      </c>
      <c r="E16" s="65">
        <v>3000</v>
      </c>
      <c r="F16" s="65">
        <v>704.72090000000003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16.861633000000001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1.1097504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293.85748000000001</v>
      </c>
    </row>
    <row r="23" spans="1:62" x14ac:dyDescent="0.3">
      <c r="A23" s="71" t="s">
        <v>309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310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312</v>
      </c>
      <c r="P24" s="70"/>
      <c r="Q24" s="70"/>
      <c r="R24" s="70"/>
      <c r="S24" s="70"/>
      <c r="T24" s="70"/>
      <c r="V24" s="70" t="s">
        <v>313</v>
      </c>
      <c r="W24" s="70"/>
      <c r="X24" s="70"/>
      <c r="Y24" s="70"/>
      <c r="Z24" s="70"/>
      <c r="AA24" s="70"/>
      <c r="AC24" s="70" t="s">
        <v>314</v>
      </c>
      <c r="AD24" s="70"/>
      <c r="AE24" s="70"/>
      <c r="AF24" s="70"/>
      <c r="AG24" s="70"/>
      <c r="AH24" s="70"/>
      <c r="AJ24" s="70" t="s">
        <v>315</v>
      </c>
      <c r="AK24" s="70"/>
      <c r="AL24" s="70"/>
      <c r="AM24" s="70"/>
      <c r="AN24" s="70"/>
      <c r="AO24" s="70"/>
      <c r="AQ24" s="70" t="s">
        <v>316</v>
      </c>
      <c r="AR24" s="70"/>
      <c r="AS24" s="70"/>
      <c r="AT24" s="70"/>
      <c r="AU24" s="70"/>
      <c r="AV24" s="70"/>
      <c r="AX24" s="70" t="s">
        <v>317</v>
      </c>
      <c r="AY24" s="70"/>
      <c r="AZ24" s="70"/>
      <c r="BA24" s="70"/>
      <c r="BB24" s="70"/>
      <c r="BC24" s="70"/>
      <c r="BE24" s="70" t="s">
        <v>318</v>
      </c>
      <c r="BF24" s="70"/>
      <c r="BG24" s="70"/>
      <c r="BH24" s="70"/>
      <c r="BI24" s="70"/>
      <c r="BJ24" s="70"/>
    </row>
    <row r="25" spans="1:62" x14ac:dyDescent="0.3">
      <c r="A25" s="65"/>
      <c r="B25" s="65" t="s">
        <v>294</v>
      </c>
      <c r="C25" s="65" t="s">
        <v>295</v>
      </c>
      <c r="D25" s="65" t="s">
        <v>296</v>
      </c>
      <c r="E25" s="65" t="s">
        <v>297</v>
      </c>
      <c r="F25" s="65" t="s">
        <v>289</v>
      </c>
      <c r="H25" s="65"/>
      <c r="I25" s="65" t="s">
        <v>294</v>
      </c>
      <c r="J25" s="65" t="s">
        <v>295</v>
      </c>
      <c r="K25" s="65" t="s">
        <v>319</v>
      </c>
      <c r="L25" s="65" t="s">
        <v>297</v>
      </c>
      <c r="M25" s="65" t="s">
        <v>320</v>
      </c>
      <c r="O25" s="65"/>
      <c r="P25" s="65" t="s">
        <v>294</v>
      </c>
      <c r="Q25" s="65" t="s">
        <v>295</v>
      </c>
      <c r="R25" s="65" t="s">
        <v>296</v>
      </c>
      <c r="S25" s="65" t="s">
        <v>297</v>
      </c>
      <c r="T25" s="65" t="s">
        <v>289</v>
      </c>
      <c r="V25" s="65"/>
      <c r="W25" s="65" t="s">
        <v>294</v>
      </c>
      <c r="X25" s="65" t="s">
        <v>295</v>
      </c>
      <c r="Y25" s="65" t="s">
        <v>296</v>
      </c>
      <c r="Z25" s="65" t="s">
        <v>297</v>
      </c>
      <c r="AA25" s="65" t="s">
        <v>289</v>
      </c>
      <c r="AC25" s="65"/>
      <c r="AD25" s="65" t="s">
        <v>294</v>
      </c>
      <c r="AE25" s="65" t="s">
        <v>295</v>
      </c>
      <c r="AF25" s="65" t="s">
        <v>296</v>
      </c>
      <c r="AG25" s="65" t="s">
        <v>297</v>
      </c>
      <c r="AH25" s="65" t="s">
        <v>289</v>
      </c>
      <c r="AJ25" s="65"/>
      <c r="AK25" s="65" t="s">
        <v>294</v>
      </c>
      <c r="AL25" s="65" t="s">
        <v>295</v>
      </c>
      <c r="AM25" s="65" t="s">
        <v>296</v>
      </c>
      <c r="AN25" s="65" t="s">
        <v>297</v>
      </c>
      <c r="AO25" s="65" t="s">
        <v>289</v>
      </c>
      <c r="AQ25" s="65"/>
      <c r="AR25" s="65" t="s">
        <v>294</v>
      </c>
      <c r="AS25" s="65" t="s">
        <v>295</v>
      </c>
      <c r="AT25" s="65" t="s">
        <v>296</v>
      </c>
      <c r="AU25" s="65" t="s">
        <v>297</v>
      </c>
      <c r="AV25" s="65" t="s">
        <v>289</v>
      </c>
      <c r="AX25" s="65"/>
      <c r="AY25" s="65" t="s">
        <v>294</v>
      </c>
      <c r="AZ25" s="65" t="s">
        <v>295</v>
      </c>
      <c r="BA25" s="65" t="s">
        <v>296</v>
      </c>
      <c r="BB25" s="65" t="s">
        <v>297</v>
      </c>
      <c r="BC25" s="65" t="s">
        <v>289</v>
      </c>
      <c r="BE25" s="65"/>
      <c r="BF25" s="65" t="s">
        <v>294</v>
      </c>
      <c r="BG25" s="65" t="s">
        <v>295</v>
      </c>
      <c r="BH25" s="65" t="s">
        <v>296</v>
      </c>
      <c r="BI25" s="65" t="s">
        <v>297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83.639579999999995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1.8488883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1.1791258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17.494326000000001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1.4809166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749.33090000000004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5.4362535000000003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1.0328432000000001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0.43537763000000002</v>
      </c>
    </row>
    <row r="33" spans="1:68" x14ac:dyDescent="0.3">
      <c r="A33" s="71" t="s">
        <v>322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1"/>
      <c r="BL33" s="61"/>
      <c r="BM33" s="61"/>
      <c r="BN33" s="61"/>
      <c r="BO33" s="61"/>
      <c r="BP33" s="61"/>
    </row>
    <row r="34" spans="1:68" x14ac:dyDescent="0.3">
      <c r="A34" s="70" t="s">
        <v>323</v>
      </c>
      <c r="B34" s="70"/>
      <c r="C34" s="70"/>
      <c r="D34" s="70"/>
      <c r="E34" s="70"/>
      <c r="F34" s="70"/>
      <c r="H34" s="70" t="s">
        <v>324</v>
      </c>
      <c r="I34" s="70"/>
      <c r="J34" s="70"/>
      <c r="K34" s="70"/>
      <c r="L34" s="70"/>
      <c r="M34" s="70"/>
      <c r="O34" s="70" t="s">
        <v>325</v>
      </c>
      <c r="P34" s="70"/>
      <c r="Q34" s="70"/>
      <c r="R34" s="70"/>
      <c r="S34" s="70"/>
      <c r="T34" s="70"/>
      <c r="V34" s="70" t="s">
        <v>326</v>
      </c>
      <c r="W34" s="70"/>
      <c r="X34" s="70"/>
      <c r="Y34" s="70"/>
      <c r="Z34" s="70"/>
      <c r="AA34" s="70"/>
      <c r="AC34" s="70" t="s">
        <v>327</v>
      </c>
      <c r="AD34" s="70"/>
      <c r="AE34" s="70"/>
      <c r="AF34" s="70"/>
      <c r="AG34" s="70"/>
      <c r="AH34" s="70"/>
      <c r="AJ34" s="70" t="s">
        <v>328</v>
      </c>
      <c r="AK34" s="70"/>
      <c r="AL34" s="70"/>
      <c r="AM34" s="70"/>
      <c r="AN34" s="70"/>
      <c r="AO34" s="70"/>
    </row>
    <row r="35" spans="1:68" x14ac:dyDescent="0.3">
      <c r="A35" s="65"/>
      <c r="B35" s="65" t="s">
        <v>294</v>
      </c>
      <c r="C35" s="65" t="s">
        <v>295</v>
      </c>
      <c r="D35" s="65" t="s">
        <v>296</v>
      </c>
      <c r="E35" s="65" t="s">
        <v>297</v>
      </c>
      <c r="F35" s="65" t="s">
        <v>289</v>
      </c>
      <c r="H35" s="65"/>
      <c r="I35" s="65" t="s">
        <v>294</v>
      </c>
      <c r="J35" s="65" t="s">
        <v>295</v>
      </c>
      <c r="K35" s="65" t="s">
        <v>296</v>
      </c>
      <c r="L35" s="65" t="s">
        <v>297</v>
      </c>
      <c r="M35" s="65" t="s">
        <v>289</v>
      </c>
      <c r="O35" s="65"/>
      <c r="P35" s="65" t="s">
        <v>294</v>
      </c>
      <c r="Q35" s="65" t="s">
        <v>295</v>
      </c>
      <c r="R35" s="65" t="s">
        <v>296</v>
      </c>
      <c r="S35" s="65" t="s">
        <v>297</v>
      </c>
      <c r="T35" s="65" t="s">
        <v>289</v>
      </c>
      <c r="V35" s="65"/>
      <c r="W35" s="65" t="s">
        <v>294</v>
      </c>
      <c r="X35" s="65" t="s">
        <v>295</v>
      </c>
      <c r="Y35" s="65" t="s">
        <v>296</v>
      </c>
      <c r="Z35" s="65" t="s">
        <v>297</v>
      </c>
      <c r="AA35" s="65" t="s">
        <v>320</v>
      </c>
      <c r="AC35" s="65"/>
      <c r="AD35" s="65" t="s">
        <v>294</v>
      </c>
      <c r="AE35" s="65" t="s">
        <v>295</v>
      </c>
      <c r="AF35" s="65" t="s">
        <v>296</v>
      </c>
      <c r="AG35" s="65" t="s">
        <v>297</v>
      </c>
      <c r="AH35" s="65" t="s">
        <v>289</v>
      </c>
      <c r="AJ35" s="65"/>
      <c r="AK35" s="65" t="s">
        <v>294</v>
      </c>
      <c r="AL35" s="65" t="s">
        <v>295</v>
      </c>
      <c r="AM35" s="65" t="s">
        <v>296</v>
      </c>
      <c r="AN35" s="65" t="s">
        <v>297</v>
      </c>
      <c r="AO35" s="65" t="s">
        <v>289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384.0761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1039.1428000000001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9135.9369999999999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3287.8166999999999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130.17968999999999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79.485039999999998</v>
      </c>
    </row>
    <row r="43" spans="1:68" x14ac:dyDescent="0.3">
      <c r="A43" s="71" t="s">
        <v>329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330</v>
      </c>
      <c r="B44" s="70"/>
      <c r="C44" s="70"/>
      <c r="D44" s="70"/>
      <c r="E44" s="70"/>
      <c r="F44" s="70"/>
      <c r="H44" s="70" t="s">
        <v>331</v>
      </c>
      <c r="I44" s="70"/>
      <c r="J44" s="70"/>
      <c r="K44" s="70"/>
      <c r="L44" s="70"/>
      <c r="M44" s="70"/>
      <c r="O44" s="70" t="s">
        <v>332</v>
      </c>
      <c r="P44" s="70"/>
      <c r="Q44" s="70"/>
      <c r="R44" s="70"/>
      <c r="S44" s="70"/>
      <c r="T44" s="70"/>
      <c r="V44" s="70" t="s">
        <v>333</v>
      </c>
      <c r="W44" s="70"/>
      <c r="X44" s="70"/>
      <c r="Y44" s="70"/>
      <c r="Z44" s="70"/>
      <c r="AA44" s="70"/>
      <c r="AC44" s="70" t="s">
        <v>334</v>
      </c>
      <c r="AD44" s="70"/>
      <c r="AE44" s="70"/>
      <c r="AF44" s="70"/>
      <c r="AG44" s="70"/>
      <c r="AH44" s="70"/>
      <c r="AJ44" s="70" t="s">
        <v>335</v>
      </c>
      <c r="AK44" s="70"/>
      <c r="AL44" s="70"/>
      <c r="AM44" s="70"/>
      <c r="AN44" s="70"/>
      <c r="AO44" s="70"/>
      <c r="AQ44" s="70" t="s">
        <v>336</v>
      </c>
      <c r="AR44" s="70"/>
      <c r="AS44" s="70"/>
      <c r="AT44" s="70"/>
      <c r="AU44" s="70"/>
      <c r="AV44" s="70"/>
      <c r="AX44" s="70" t="s">
        <v>337</v>
      </c>
      <c r="AY44" s="70"/>
      <c r="AZ44" s="70"/>
      <c r="BA44" s="70"/>
      <c r="BB44" s="70"/>
      <c r="BC44" s="70"/>
      <c r="BE44" s="70" t="s">
        <v>338</v>
      </c>
      <c r="BF44" s="70"/>
      <c r="BG44" s="70"/>
      <c r="BH44" s="70"/>
      <c r="BI44" s="70"/>
      <c r="BJ44" s="70"/>
    </row>
    <row r="45" spans="1:68" x14ac:dyDescent="0.3">
      <c r="A45" s="65"/>
      <c r="B45" s="65" t="s">
        <v>294</v>
      </c>
      <c r="C45" s="65" t="s">
        <v>295</v>
      </c>
      <c r="D45" s="65" t="s">
        <v>296</v>
      </c>
      <c r="E45" s="65" t="s">
        <v>297</v>
      </c>
      <c r="F45" s="65" t="s">
        <v>289</v>
      </c>
      <c r="H45" s="65"/>
      <c r="I45" s="65" t="s">
        <v>294</v>
      </c>
      <c r="J45" s="65" t="s">
        <v>295</v>
      </c>
      <c r="K45" s="65" t="s">
        <v>296</v>
      </c>
      <c r="L45" s="65" t="s">
        <v>297</v>
      </c>
      <c r="M45" s="65" t="s">
        <v>289</v>
      </c>
      <c r="O45" s="65"/>
      <c r="P45" s="65" t="s">
        <v>294</v>
      </c>
      <c r="Q45" s="65" t="s">
        <v>295</v>
      </c>
      <c r="R45" s="65" t="s">
        <v>296</v>
      </c>
      <c r="S45" s="65" t="s">
        <v>297</v>
      </c>
      <c r="T45" s="65" t="s">
        <v>289</v>
      </c>
      <c r="V45" s="65"/>
      <c r="W45" s="65" t="s">
        <v>339</v>
      </c>
      <c r="X45" s="65" t="s">
        <v>295</v>
      </c>
      <c r="Y45" s="65" t="s">
        <v>319</v>
      </c>
      <c r="Z45" s="65" t="s">
        <v>297</v>
      </c>
      <c r="AA45" s="65" t="s">
        <v>289</v>
      </c>
      <c r="AC45" s="65"/>
      <c r="AD45" s="65" t="s">
        <v>294</v>
      </c>
      <c r="AE45" s="65" t="s">
        <v>295</v>
      </c>
      <c r="AF45" s="65" t="s">
        <v>296</v>
      </c>
      <c r="AG45" s="65" t="s">
        <v>297</v>
      </c>
      <c r="AH45" s="65" t="s">
        <v>289</v>
      </c>
      <c r="AJ45" s="65"/>
      <c r="AK45" s="65" t="s">
        <v>294</v>
      </c>
      <c r="AL45" s="65" t="s">
        <v>295</v>
      </c>
      <c r="AM45" s="65" t="s">
        <v>296</v>
      </c>
      <c r="AN45" s="65" t="s">
        <v>297</v>
      </c>
      <c r="AO45" s="65" t="s">
        <v>289</v>
      </c>
      <c r="AQ45" s="65"/>
      <c r="AR45" s="65" t="s">
        <v>294</v>
      </c>
      <c r="AS45" s="65" t="s">
        <v>295</v>
      </c>
      <c r="AT45" s="65" t="s">
        <v>296</v>
      </c>
      <c r="AU45" s="65" t="s">
        <v>297</v>
      </c>
      <c r="AV45" s="65" t="s">
        <v>289</v>
      </c>
      <c r="AX45" s="65"/>
      <c r="AY45" s="65" t="s">
        <v>339</v>
      </c>
      <c r="AZ45" s="65" t="s">
        <v>295</v>
      </c>
      <c r="BA45" s="65" t="s">
        <v>319</v>
      </c>
      <c r="BB45" s="65" t="s">
        <v>297</v>
      </c>
      <c r="BC45" s="65" t="s">
        <v>289</v>
      </c>
      <c r="BE45" s="65"/>
      <c r="BF45" s="65" t="s">
        <v>294</v>
      </c>
      <c r="BG45" s="65" t="s">
        <v>295</v>
      </c>
      <c r="BH45" s="65" t="s">
        <v>296</v>
      </c>
      <c r="BI45" s="65" t="s">
        <v>297</v>
      </c>
      <c r="BJ45" s="65" t="s">
        <v>289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12.519166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11.091734000000001</v>
      </c>
      <c r="O46" s="65" t="s">
        <v>340</v>
      </c>
      <c r="P46" s="65">
        <v>600</v>
      </c>
      <c r="Q46" s="65">
        <v>800</v>
      </c>
      <c r="R46" s="65">
        <v>0</v>
      </c>
      <c r="S46" s="65">
        <v>10000</v>
      </c>
      <c r="T46" s="65">
        <v>442.69454999999999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6.3640340000000004E-2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4.4427222999999998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85.747320000000002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78.511920000000003</v>
      </c>
      <c r="AX46" s="65" t="s">
        <v>341</v>
      </c>
      <c r="AY46" s="65"/>
      <c r="AZ46" s="65"/>
      <c r="BA46" s="65"/>
      <c r="BB46" s="65"/>
      <c r="BC46" s="65"/>
      <c r="BE46" s="65" t="s">
        <v>342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 x14ac:dyDescent="0.3">
      <c r="A2" s="160" t="s">
        <v>276</v>
      </c>
      <c r="B2" s="160" t="s">
        <v>277</v>
      </c>
      <c r="C2" s="160" t="s">
        <v>278</v>
      </c>
      <c r="D2" s="160">
        <v>58</v>
      </c>
      <c r="E2" s="160">
        <v>2284.1223</v>
      </c>
      <c r="F2" s="160">
        <v>373.86559999999997</v>
      </c>
      <c r="G2" s="160">
        <v>19.781427000000001</v>
      </c>
      <c r="H2" s="160">
        <v>11.755397</v>
      </c>
      <c r="I2" s="160">
        <v>8.0260300000000004</v>
      </c>
      <c r="J2" s="160">
        <v>56.008755000000001</v>
      </c>
      <c r="K2" s="160">
        <v>40.10613</v>
      </c>
      <c r="L2" s="160">
        <v>15.902626</v>
      </c>
      <c r="M2" s="160">
        <v>28.017187</v>
      </c>
      <c r="N2" s="160">
        <v>0.98782389999999998</v>
      </c>
      <c r="O2" s="160">
        <v>15.282133999999999</v>
      </c>
      <c r="P2" s="160">
        <v>963.65075999999999</v>
      </c>
      <c r="Q2" s="160">
        <v>35.094659999999998</v>
      </c>
      <c r="R2" s="160">
        <v>704.72090000000003</v>
      </c>
      <c r="S2" s="160">
        <v>28.016159999999999</v>
      </c>
      <c r="T2" s="160">
        <v>8120.4570000000003</v>
      </c>
      <c r="U2" s="160">
        <v>1.1097504</v>
      </c>
      <c r="V2" s="160">
        <v>16.861633000000001</v>
      </c>
      <c r="W2" s="160">
        <v>293.85748000000001</v>
      </c>
      <c r="X2" s="160">
        <v>83.639579999999995</v>
      </c>
      <c r="Y2" s="160">
        <v>1.8488883</v>
      </c>
      <c r="Z2" s="160">
        <v>1.1791258</v>
      </c>
      <c r="AA2" s="160">
        <v>17.494326000000001</v>
      </c>
      <c r="AB2" s="160">
        <v>1.4809166</v>
      </c>
      <c r="AC2" s="160">
        <v>749.33090000000004</v>
      </c>
      <c r="AD2" s="160">
        <v>5.4362535000000003</v>
      </c>
      <c r="AE2" s="160">
        <v>1.0328432000000001</v>
      </c>
      <c r="AF2" s="160">
        <v>0.43537763000000002</v>
      </c>
      <c r="AG2" s="160">
        <v>384.0761</v>
      </c>
      <c r="AH2" s="160">
        <v>269.04608000000002</v>
      </c>
      <c r="AI2" s="160">
        <v>115.03001</v>
      </c>
      <c r="AJ2" s="160">
        <v>1039.1428000000001</v>
      </c>
      <c r="AK2" s="160">
        <v>9135.9369999999999</v>
      </c>
      <c r="AL2" s="160">
        <v>130.17968999999999</v>
      </c>
      <c r="AM2" s="160">
        <v>3287.8166999999999</v>
      </c>
      <c r="AN2" s="160">
        <v>79.485039999999998</v>
      </c>
      <c r="AO2" s="160">
        <v>12.519166</v>
      </c>
      <c r="AP2" s="160">
        <v>9.8963029999999996</v>
      </c>
      <c r="AQ2" s="160">
        <v>2.6228628</v>
      </c>
      <c r="AR2" s="160">
        <v>11.091734000000001</v>
      </c>
      <c r="AS2" s="160">
        <v>442.69454999999999</v>
      </c>
      <c r="AT2" s="160">
        <v>6.3640340000000004E-2</v>
      </c>
      <c r="AU2" s="160">
        <v>4.4427222999999998</v>
      </c>
      <c r="AV2" s="160">
        <v>85.747320000000002</v>
      </c>
      <c r="AW2" s="160">
        <v>78.511920000000003</v>
      </c>
      <c r="AX2" s="160">
        <v>5.1010082999999998E-2</v>
      </c>
      <c r="AY2" s="160">
        <v>0.74650866000000005</v>
      </c>
      <c r="AZ2" s="160">
        <v>119.28579999999999</v>
      </c>
      <c r="BA2" s="160">
        <v>11.533811999999999</v>
      </c>
      <c r="BB2" s="160">
        <v>3.1818187</v>
      </c>
      <c r="BC2" s="160">
        <v>4.0308140000000003</v>
      </c>
      <c r="BD2" s="160">
        <v>4.3173304000000003</v>
      </c>
      <c r="BE2" s="160">
        <v>0.26633449999999997</v>
      </c>
      <c r="BF2" s="160">
        <v>1.3189063999999999</v>
      </c>
      <c r="BG2" s="160">
        <v>0</v>
      </c>
      <c r="BH2" s="160">
        <v>0</v>
      </c>
      <c r="BI2" s="160">
        <v>3.6580666000000001E-5</v>
      </c>
      <c r="BJ2" s="160">
        <v>7.7769407000000002E-3</v>
      </c>
      <c r="BK2" s="160">
        <v>0</v>
      </c>
      <c r="BL2" s="160">
        <v>0.69046030000000003</v>
      </c>
      <c r="BM2" s="160">
        <v>8.6553290000000001</v>
      </c>
      <c r="BN2" s="160">
        <v>3.085601</v>
      </c>
      <c r="BO2" s="160">
        <v>127.36002000000001</v>
      </c>
      <c r="BP2" s="160">
        <v>26.827808000000001</v>
      </c>
      <c r="BQ2" s="160">
        <v>42.245196999999997</v>
      </c>
      <c r="BR2" s="160">
        <v>135.15195</v>
      </c>
      <c r="BS2" s="160">
        <v>11.913212</v>
      </c>
      <c r="BT2" s="160">
        <v>37.249740000000003</v>
      </c>
      <c r="BU2" s="160">
        <v>2.1095200000000001E-3</v>
      </c>
      <c r="BV2" s="160">
        <v>6.0997474999999997E-3</v>
      </c>
      <c r="BW2" s="160">
        <v>2.3243619999999998</v>
      </c>
      <c r="BX2" s="160">
        <v>2.2236962</v>
      </c>
      <c r="BY2" s="160">
        <v>2.9637514E-2</v>
      </c>
      <c r="BZ2" s="160">
        <v>9.9248499999999998E-4</v>
      </c>
      <c r="CA2" s="160">
        <v>0.26280155999999999</v>
      </c>
      <c r="CB2" s="160">
        <v>3.5160740000000001E-4</v>
      </c>
      <c r="CC2" s="160">
        <v>8.8111356000000002E-2</v>
      </c>
      <c r="CD2" s="160">
        <v>0.9636422</v>
      </c>
      <c r="CE2" s="160">
        <v>1.1756387E-2</v>
      </c>
      <c r="CF2" s="160">
        <v>0.12049486</v>
      </c>
      <c r="CG2" s="160">
        <v>0</v>
      </c>
      <c r="CH2" s="160">
        <v>1.9385729000000001E-2</v>
      </c>
      <c r="CI2" s="160">
        <v>6.3704499999999997E-3</v>
      </c>
      <c r="CJ2" s="160">
        <v>2.2350623999999999</v>
      </c>
      <c r="CK2" s="160">
        <v>3.0473879999999998E-3</v>
      </c>
      <c r="CL2" s="160">
        <v>0.10596477</v>
      </c>
      <c r="CM2" s="160">
        <v>8.0207090000000001</v>
      </c>
      <c r="CN2" s="160">
        <v>2190.9773</v>
      </c>
      <c r="CO2" s="160">
        <v>3641.748</v>
      </c>
      <c r="CP2" s="160">
        <v>1392.6763000000001</v>
      </c>
      <c r="CQ2" s="160">
        <v>722.45447000000001</v>
      </c>
      <c r="CR2" s="160">
        <v>375.18871999999999</v>
      </c>
      <c r="CS2" s="160">
        <v>539.0711</v>
      </c>
      <c r="CT2" s="160">
        <v>2041.6974</v>
      </c>
      <c r="CU2" s="160">
        <v>959.80589999999995</v>
      </c>
      <c r="CV2" s="160">
        <v>1770.9175</v>
      </c>
      <c r="CW2" s="160">
        <v>1030.7357</v>
      </c>
      <c r="CX2" s="160">
        <v>317.30176</v>
      </c>
      <c r="CY2" s="160">
        <v>3137.5129999999999</v>
      </c>
      <c r="CZ2" s="160">
        <v>1308.6884</v>
      </c>
      <c r="DA2" s="160">
        <v>3046.2458000000001</v>
      </c>
      <c r="DB2" s="160">
        <v>3573.1772000000001</v>
      </c>
      <c r="DC2" s="160">
        <v>3909.3008</v>
      </c>
      <c r="DD2" s="160">
        <v>5364.7849999999999</v>
      </c>
      <c r="DE2" s="160">
        <v>931.68395999999996</v>
      </c>
      <c r="DF2" s="160">
        <v>3996.9376999999999</v>
      </c>
      <c r="DG2" s="160">
        <v>1219.3777</v>
      </c>
      <c r="DH2" s="160">
        <v>60.162537</v>
      </c>
      <c r="DI2" s="160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11.533811999999999</v>
      </c>
      <c r="B6">
        <f>BB2</f>
        <v>3.1818187</v>
      </c>
      <c r="C6">
        <f>BC2</f>
        <v>4.0308140000000003</v>
      </c>
      <c r="D6">
        <f>BD2</f>
        <v>4.3173304000000003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254</v>
      </c>
      <c r="B2" s="55">
        <v>22798</v>
      </c>
      <c r="C2" s="56">
        <f ca="1">YEAR(TODAY())-YEAR(B2)+IF(TODAY()&gt;=DATE(YEAR(TODAY()),MONTH(B2),DAY(B2)),0,-1)</f>
        <v>58</v>
      </c>
      <c r="E2" s="52">
        <v>168.5</v>
      </c>
      <c r="F2" s="53" t="s">
        <v>275</v>
      </c>
      <c r="G2" s="52">
        <v>76.900000000000006</v>
      </c>
      <c r="H2" s="51" t="s">
        <v>40</v>
      </c>
      <c r="I2" s="73">
        <f>ROUND(G3/E3^2,1)</f>
        <v>27.1</v>
      </c>
    </row>
    <row r="3" spans="1:9" x14ac:dyDescent="0.3">
      <c r="E3" s="51">
        <f>E2/100</f>
        <v>1.6850000000000001</v>
      </c>
      <c r="F3" s="51" t="s">
        <v>39</v>
      </c>
      <c r="G3" s="51">
        <f>G2</f>
        <v>76.900000000000006</v>
      </c>
      <c r="H3" s="51" t="s">
        <v>40</v>
      </c>
      <c r="I3" s="73"/>
    </row>
    <row r="4" spans="1:9" x14ac:dyDescent="0.3">
      <c r="A4" t="s">
        <v>272</v>
      </c>
    </row>
    <row r="5" spans="1:9" x14ac:dyDescent="0.3">
      <c r="B5" s="60">
        <v>44245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서영춘, ID : H1900601)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2021년 02월 24일 16:01:29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9" t="s">
        <v>195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 x14ac:dyDescent="0.3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 x14ac:dyDescent="0.35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 x14ac:dyDescent="0.3">
      <c r="A5" s="6"/>
      <c r="B5" s="147" t="s">
        <v>274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 x14ac:dyDescent="0.3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 x14ac:dyDescent="0.3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 x14ac:dyDescent="0.3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 x14ac:dyDescent="0.35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 x14ac:dyDescent="0.3">
      <c r="C10" s="153" t="s">
        <v>30</v>
      </c>
      <c r="D10" s="153"/>
      <c r="E10" s="154"/>
      <c r="F10" s="157">
        <f>'개인정보 및 신체계측 입력'!B5</f>
        <v>44245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153" t="s">
        <v>32</v>
      </c>
      <c r="D12" s="153"/>
      <c r="E12" s="154"/>
      <c r="F12" s="138">
        <f ca="1">'개인정보 및 신체계측 입력'!C2</f>
        <v>58</v>
      </c>
      <c r="G12" s="138"/>
      <c r="H12" s="138"/>
      <c r="I12" s="138"/>
      <c r="K12" s="129">
        <f>'개인정보 및 신체계측 입력'!E2</f>
        <v>168.5</v>
      </c>
      <c r="L12" s="130"/>
      <c r="M12" s="123">
        <f>'개인정보 및 신체계측 입력'!G2</f>
        <v>76.900000000000006</v>
      </c>
      <c r="N12" s="124"/>
      <c r="O12" s="119" t="s">
        <v>270</v>
      </c>
      <c r="P12" s="113"/>
      <c r="Q12" s="116">
        <f>'개인정보 및 신체계측 입력'!I2</f>
        <v>27.1</v>
      </c>
      <c r="R12" s="116"/>
      <c r="S12" s="116"/>
    </row>
    <row r="13" spans="1:19" ht="18" customHeight="1" thickBot="1" x14ac:dyDescent="0.35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 x14ac:dyDescent="0.3">
      <c r="C14" s="155" t="s">
        <v>31</v>
      </c>
      <c r="D14" s="155"/>
      <c r="E14" s="156"/>
      <c r="F14" s="117" t="str">
        <f>MID('DRIs DATA'!B1,28,3)</f>
        <v>서영춘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 x14ac:dyDescent="0.35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6" t="s">
        <v>41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 x14ac:dyDescent="0.35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4" t="s">
        <v>42</v>
      </c>
      <c r="E36" s="144"/>
      <c r="F36" s="144"/>
      <c r="G36" s="144"/>
      <c r="H36" s="144"/>
      <c r="I36" s="34">
        <f>'DRIs DATA'!F8</f>
        <v>83.144999999999996</v>
      </c>
      <c r="J36" s="145" t="s">
        <v>43</v>
      </c>
      <c r="K36" s="145"/>
      <c r="L36" s="145"/>
      <c r="M36" s="145"/>
      <c r="N36" s="35"/>
      <c r="O36" s="143" t="s">
        <v>44</v>
      </c>
      <c r="P36" s="143"/>
      <c r="Q36" s="143"/>
      <c r="R36" s="143"/>
      <c r="S36" s="143"/>
      <c r="T36" s="6"/>
    </row>
    <row r="37" spans="2:20" ht="18" customHeight="1" x14ac:dyDescent="0.3">
      <c r="B37" s="12"/>
      <c r="C37" s="140" t="s">
        <v>181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 x14ac:dyDescent="0.3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 x14ac:dyDescent="0.35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4" t="s">
        <v>42</v>
      </c>
      <c r="E41" s="144"/>
      <c r="F41" s="144"/>
      <c r="G41" s="144"/>
      <c r="H41" s="144"/>
      <c r="I41" s="34">
        <f>'DRIs DATA'!G8</f>
        <v>4.399</v>
      </c>
      <c r="J41" s="145" t="s">
        <v>43</v>
      </c>
      <c r="K41" s="145"/>
      <c r="L41" s="145"/>
      <c r="M41" s="145"/>
      <c r="N41" s="35"/>
      <c r="O41" s="142" t="s">
        <v>48</v>
      </c>
      <c r="P41" s="142"/>
      <c r="Q41" s="142"/>
      <c r="R41" s="142"/>
      <c r="S41" s="142"/>
      <c r="T41" s="6"/>
    </row>
    <row r="42" spans="2:20" ht="18" customHeight="1" x14ac:dyDescent="0.3">
      <c r="B42" s="6"/>
      <c r="C42" s="85" t="s">
        <v>183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 x14ac:dyDescent="0.3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 x14ac:dyDescent="0.35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6" t="s">
        <v>42</v>
      </c>
      <c r="E46" s="146"/>
      <c r="F46" s="146"/>
      <c r="G46" s="146"/>
      <c r="H46" s="146"/>
      <c r="I46" s="34">
        <f>'DRIs DATA'!H8</f>
        <v>12.456</v>
      </c>
      <c r="J46" s="145" t="s">
        <v>43</v>
      </c>
      <c r="K46" s="145"/>
      <c r="L46" s="145"/>
      <c r="M46" s="145"/>
      <c r="N46" s="35"/>
      <c r="O46" s="142" t="s">
        <v>47</v>
      </c>
      <c r="P46" s="142"/>
      <c r="Q46" s="142"/>
      <c r="R46" s="142"/>
      <c r="S46" s="142"/>
      <c r="T46" s="6"/>
    </row>
    <row r="47" spans="2:20" ht="18" customHeight="1" x14ac:dyDescent="0.3">
      <c r="B47" s="6"/>
      <c r="C47" s="85" t="s">
        <v>182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 x14ac:dyDescent="0.35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6" t="s">
        <v>190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 x14ac:dyDescent="0.35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1" t="s">
        <v>163</v>
      </c>
      <c r="D69" s="151"/>
      <c r="E69" s="151"/>
      <c r="F69" s="151"/>
      <c r="G69" s="151"/>
      <c r="H69" s="144" t="s">
        <v>169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2">
        <f>ROUND('그룹 전체 사용자의 일일 입력'!D6/MAX('그룹 전체 사용자의 일일 입력'!$B$6,'그룹 전체 사용자의 일일 입력'!$C$6,'그룹 전체 사용자의 일일 입력'!$D$6),1)</f>
        <v>1</v>
      </c>
      <c r="P69" s="152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6" t="s">
        <v>164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1" t="s">
        <v>50</v>
      </c>
      <c r="D72" s="151"/>
      <c r="E72" s="151"/>
      <c r="F72" s="151"/>
      <c r="G72" s="151"/>
      <c r="H72" s="38"/>
      <c r="I72" s="144" t="s">
        <v>51</v>
      </c>
      <c r="J72" s="144"/>
      <c r="K72" s="36">
        <f>ROUND('DRIs DATA'!L8,1)</f>
        <v>4.8</v>
      </c>
      <c r="L72" s="36" t="s">
        <v>52</v>
      </c>
      <c r="M72" s="36">
        <f>ROUND('DRIs DATA'!K8,1)</f>
        <v>15.6</v>
      </c>
      <c r="N72" s="145" t="s">
        <v>53</v>
      </c>
      <c r="O72" s="145"/>
      <c r="P72" s="145"/>
      <c r="Q72" s="145"/>
      <c r="R72" s="39"/>
      <c r="S72" s="35"/>
      <c r="T72" s="6"/>
    </row>
    <row r="73" spans="2:21" ht="18" customHeight="1" x14ac:dyDescent="0.3">
      <c r="B73" s="6"/>
      <c r="C73" s="85" t="s">
        <v>180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 x14ac:dyDescent="0.35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6" t="s">
        <v>191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 x14ac:dyDescent="0.35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7" t="s">
        <v>167</v>
      </c>
      <c r="C80" s="87"/>
      <c r="D80" s="87"/>
      <c r="E80" s="87"/>
      <c r="F80" s="21"/>
      <c r="G80" s="21"/>
      <c r="H80" s="21"/>
      <c r="L80" s="87" t="s">
        <v>171</v>
      </c>
      <c r="M80" s="87"/>
      <c r="N80" s="87"/>
      <c r="O80" s="87"/>
      <c r="P80" s="8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5" t="s">
        <v>267</v>
      </c>
      <c r="C93" s="136"/>
      <c r="D93" s="136"/>
      <c r="E93" s="136"/>
      <c r="F93" s="136"/>
      <c r="G93" s="136"/>
      <c r="H93" s="136"/>
      <c r="I93" s="136"/>
      <c r="J93" s="137"/>
      <c r="L93" s="135" t="s">
        <v>174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 x14ac:dyDescent="0.3">
      <c r="B94" s="90" t="s">
        <v>170</v>
      </c>
      <c r="C94" s="88"/>
      <c r="D94" s="88"/>
      <c r="E94" s="88"/>
      <c r="F94" s="91">
        <f>ROUND('DRIs DATA'!F16/'DRIs DATA'!C16*100,2)</f>
        <v>93.96</v>
      </c>
      <c r="G94" s="91"/>
      <c r="H94" s="88" t="s">
        <v>166</v>
      </c>
      <c r="I94" s="88"/>
      <c r="J94" s="89"/>
      <c r="L94" s="90" t="s">
        <v>170</v>
      </c>
      <c r="M94" s="88"/>
      <c r="N94" s="88"/>
      <c r="O94" s="88"/>
      <c r="P94" s="88"/>
      <c r="Q94" s="23">
        <f>ROUND('DRIs DATA'!M16/'DRIs DATA'!K16*100,2)</f>
        <v>140.51</v>
      </c>
      <c r="R94" s="88" t="s">
        <v>166</v>
      </c>
      <c r="S94" s="88"/>
      <c r="T94" s="89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3" t="s">
        <v>179</v>
      </c>
      <c r="C96" s="94"/>
      <c r="D96" s="94"/>
      <c r="E96" s="94"/>
      <c r="F96" s="94"/>
      <c r="G96" s="94"/>
      <c r="H96" s="94"/>
      <c r="I96" s="94"/>
      <c r="J96" s="95"/>
      <c r="L96" s="99" t="s">
        <v>172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 x14ac:dyDescent="0.3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 x14ac:dyDescent="0.3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 x14ac:dyDescent="0.3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 x14ac:dyDescent="0.3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 x14ac:dyDescent="0.35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6" t="s">
        <v>192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 x14ac:dyDescent="0.35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7" t="s">
        <v>168</v>
      </c>
      <c r="C107" s="87"/>
      <c r="D107" s="87"/>
      <c r="E107" s="87"/>
      <c r="F107" s="6"/>
      <c r="G107" s="6"/>
      <c r="H107" s="6"/>
      <c r="I107" s="6"/>
      <c r="L107" s="87" t="s">
        <v>269</v>
      </c>
      <c r="M107" s="87"/>
      <c r="N107" s="87"/>
      <c r="O107" s="87"/>
      <c r="P107" s="8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2" t="s">
        <v>263</v>
      </c>
      <c r="C120" s="83"/>
      <c r="D120" s="83"/>
      <c r="E120" s="83"/>
      <c r="F120" s="83"/>
      <c r="G120" s="83"/>
      <c r="H120" s="83"/>
      <c r="I120" s="83"/>
      <c r="J120" s="84"/>
      <c r="L120" s="82" t="s">
        <v>264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 x14ac:dyDescent="0.3">
      <c r="B121" s="43" t="s">
        <v>170</v>
      </c>
      <c r="C121" s="16"/>
      <c r="D121" s="16"/>
      <c r="E121" s="15"/>
      <c r="F121" s="91">
        <f>ROUND('DRIs DATA'!F26/'DRIs DATA'!C26*100,2)</f>
        <v>83.64</v>
      </c>
      <c r="G121" s="91"/>
      <c r="H121" s="88" t="s">
        <v>165</v>
      </c>
      <c r="I121" s="88"/>
      <c r="J121" s="89"/>
      <c r="L121" s="42" t="s">
        <v>170</v>
      </c>
      <c r="M121" s="20"/>
      <c r="N121" s="20"/>
      <c r="O121" s="23"/>
      <c r="P121" s="6"/>
      <c r="Q121" s="58">
        <f>ROUND('DRIs DATA'!AH26/'DRIs DATA'!AE26*100,2)</f>
        <v>98.73</v>
      </c>
      <c r="R121" s="88" t="s">
        <v>165</v>
      </c>
      <c r="S121" s="88"/>
      <c r="T121" s="89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5" t="s">
        <v>173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268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 x14ac:dyDescent="0.3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 x14ac:dyDescent="0.3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 x14ac:dyDescent="0.3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 x14ac:dyDescent="0.3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7.25" thickBot="1" x14ac:dyDescent="0.35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6" t="s">
        <v>261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262</v>
      </c>
      <c r="P130" s="77"/>
      <c r="Q130" s="77"/>
      <c r="R130" s="77"/>
      <c r="S130" s="77"/>
      <c r="T130" s="78"/>
    </row>
    <row r="131" spans="2:21" ht="18" customHeight="1" thickBot="1" x14ac:dyDescent="0.35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6" t="s">
        <v>193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 x14ac:dyDescent="0.35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7" t="s">
        <v>176</v>
      </c>
      <c r="C158" s="87"/>
      <c r="D158" s="87"/>
      <c r="E158" s="6"/>
      <c r="F158" s="6"/>
      <c r="G158" s="6"/>
      <c r="H158" s="6"/>
      <c r="I158" s="6"/>
      <c r="L158" s="87" t="s">
        <v>177</v>
      </c>
      <c r="M158" s="87"/>
      <c r="N158" s="8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2" t="s">
        <v>265</v>
      </c>
      <c r="C171" s="83"/>
      <c r="D171" s="83"/>
      <c r="E171" s="83"/>
      <c r="F171" s="83"/>
      <c r="G171" s="83"/>
      <c r="H171" s="83"/>
      <c r="I171" s="83"/>
      <c r="J171" s="84"/>
      <c r="L171" s="82" t="s">
        <v>175</v>
      </c>
      <c r="M171" s="83"/>
      <c r="N171" s="83"/>
      <c r="O171" s="83"/>
      <c r="P171" s="83"/>
      <c r="Q171" s="83"/>
      <c r="R171" s="83"/>
      <c r="S171" s="84"/>
    </row>
    <row r="172" spans="2:19" ht="18" customHeight="1" x14ac:dyDescent="0.3">
      <c r="B172" s="42" t="s">
        <v>170</v>
      </c>
      <c r="C172" s="20"/>
      <c r="D172" s="20"/>
      <c r="E172" s="6"/>
      <c r="F172" s="91">
        <f>ROUND('DRIs DATA'!F36/'DRIs DATA'!C36*100,2)</f>
        <v>48.01</v>
      </c>
      <c r="G172" s="9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609.05999999999995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5" t="s">
        <v>184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186</v>
      </c>
      <c r="M174" s="106"/>
      <c r="N174" s="106"/>
      <c r="O174" s="106"/>
      <c r="P174" s="106"/>
      <c r="Q174" s="106"/>
      <c r="R174" s="106"/>
      <c r="S174" s="107"/>
    </row>
    <row r="175" spans="2:19" ht="18" customHeight="1" x14ac:dyDescent="0.3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 x14ac:dyDescent="0.3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 x14ac:dyDescent="0.3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 x14ac:dyDescent="0.3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 x14ac:dyDescent="0.3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 x14ac:dyDescent="0.35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 x14ac:dyDescent="0.35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 x14ac:dyDescent="0.3">
      <c r="B183" s="87" t="s">
        <v>178</v>
      </c>
      <c r="C183" s="87"/>
      <c r="D183" s="8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2" t="s">
        <v>266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1">
        <f>ROUND('DRIs DATA'!F46/'DRIs DATA'!C46*100,2)</f>
        <v>125.19</v>
      </c>
      <c r="G197" s="91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5" t="s">
        <v>185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 x14ac:dyDescent="0.3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 x14ac:dyDescent="0.3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 x14ac:dyDescent="0.3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 x14ac:dyDescent="0.3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 x14ac:dyDescent="0.35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 x14ac:dyDescent="0.35">
      <c r="K205" s="10"/>
    </row>
    <row r="206" spans="2:20" ht="18" customHeight="1" x14ac:dyDescent="0.3">
      <c r="B206" s="76" t="s">
        <v>194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 x14ac:dyDescent="0.35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1" t="s">
        <v>187</v>
      </c>
      <c r="C209" s="111"/>
      <c r="D209" s="111"/>
      <c r="E209" s="111"/>
      <c r="F209" s="111"/>
      <c r="G209" s="111"/>
      <c r="H209" s="111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2" t="s">
        <v>189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2021-02-26T04:45:17Z</dcterms:modified>
</cp:coreProperties>
</file>