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<sst xmlns="http://schemas.openxmlformats.org/spreadsheetml/2006/main" count="692" uniqueCount="283">
  <si>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</si>
  <si>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</si>
  <si>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</si>
  <si>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</si>
  <si>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</si>
  <si>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</si>
  <si>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</si>
  <si>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</si>
  <si>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</si>
  <si>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</si>
  <si>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</si>
  <si>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</si>
  <si>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</si>
  <si>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</si>
  <si>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</si>
  <si>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</si>
  <si>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</si>
  <si>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</si>
  <si>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</si>
  <si>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</si>
  <si>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</si>
  <si>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</si>
  <si>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</si>
  <si>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</si>
  <si>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</si>
  <si>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</si>
  <si>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</si>
  <si>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</si>
  <si>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</si>
  <si>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</si>
  <si>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</si>
  <si>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</si>
  <si>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</si>
  <si>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</si>
  <si>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</si>
  <si>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</si>
  <si>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</si>
  <si>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</si>
  <si>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</si>
  <si>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</si>
  <si>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</si>
  <si>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</si>
  <si>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</si>
  <si>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</si>
  <si>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</si>
  <si>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</si>
  <si>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</si>
  <si>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</si>
  <si>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</si>
  <si>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</si>
  <si>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</si>
  <si>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</si>
  <si>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</si>
  <si>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</si>
  <si>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</si>
  <si>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</si>
  <si>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</si>
  <si>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</si>
  <si>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</si>
  <si>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</si>
  <si>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</si>
  <si>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</si>
  <si>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</si>
  <si>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</si>
  <si>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</si>
  <si>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</si>
  <si>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</si>
  <si>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</si>
  <si>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</si>
  <si>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</si>
  <si>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</si>
  <si>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</si>
  <si>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</si>
  <si>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</si>
  <si>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</si>
  <si>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</si>
  <si>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</si>
  <si>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</si>
  <si>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</si>
  <si>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</si>
  <si>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</si>
  <si>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</si>
  <si>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</si>
  <si>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</si>
  <si>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</si>
  <si>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</si>
  <si>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</si>
  <si>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</si>
  <si>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</si>
  <si>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</si>
  <si>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</si>
  <si>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</si>
  <si>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</si>
  <si>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</si>
  <si>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</si>
  <si>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</si>
  <si>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</si>
  <si>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</si>
  <si>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</si>
  <si>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</si>
  <si>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</si>
  <si>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</si>
  <si>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</si>
  <si>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</si>
  <si>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</si>
  <si>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</si>
  <si>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</si>
  <si>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</si>
  <si>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</si>
  <si>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</si>
  <si>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</si>
  <si>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</si>
  <si>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</si>
  <si>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</si>
  <si>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</si>
  <si>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</si>
  <si>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</si>
  <si>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</si>
  <si>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</si>
  <si>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</si>
  <si>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</si>
  <si>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</si>
  <si>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</si>
  <si>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</si>
  <si>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</si>
  <si>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</si>
  <si>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</si>
  <si>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</si>
  <si>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</si>
  <si>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</si>
  <si>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</si>
  <si>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</si>
  <si>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</si>
  <si>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</si>
  <si>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</si>
  <si>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</si>
  <si>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</si>
  <si>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</si>
  <si>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</si>
  <si>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</si>
  <si>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</si>
  <si>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</si>
  <si>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</si>
  <si>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</si>
  <si>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</si>
  <si>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</si>
  <si>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</si>
  <si>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</si>
  <si>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</si>
  <si>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</si>
  <si>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</si>
  <si>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</si>
  <si>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</si>
  <si>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</si>
  <si>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</si>
  <si>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</si>
  <si>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</si>
  <si>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</si>
  <si>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</si>
  <si>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</si>
  <si>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</si>
  <si>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</si>
  <si>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</si>
  <si>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</si>
  <si>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</si>
  <si>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</si>
  <si>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</si>
  <si>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</si>
  <si>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</si>
  <si>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</si>
  <si>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</si>
  <si>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</si>
  <si>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</si>
  <si>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</si>
  <si>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</si>
  <si>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</si>
  <si>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</si>
  <si>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</si>
  <si>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</si>
  <si>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</si>
  <si>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</si>
  <si>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</si>
  <si>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</si>
  <si>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</si>
  <si>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</si>
  <si>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</si>
  <si>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</si>
  <si>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</si>
  <si>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</si>
  <si>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</si>
  <si>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</si>
  <si>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</si>
  <si>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</si>
  <si>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</si>
  <si>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</si>
  <si>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</si>
  <si>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</si>
  <si>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</si>
  <si>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</si>
  <si>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</si>
  <si>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</si>
  <si>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</si>
  <si>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</si>
  <si>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</si>
  <si>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</si>
  <si>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</si>
  <si>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</si>
  <si>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</si>
  <si>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</si>
  <si>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</si>
  <si>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</si>
  <si>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</si>
  <si>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</si>
  <si>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</si>
  <si>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</si>
  <si>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</si>
  <si>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</si>
  <si>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</si>
  <si>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</si>
  <si>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</si>
  <si>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</si>
  <si>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</si>
  <si>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</si>
  <si>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</si>
  <si>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</si>
  <si>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</si>
  <si>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</si>
  <si>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</si>
  <si>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</si>
  <si>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</si>
  <si>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</si>
  <si>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</si>
  <si>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</si>
  <si>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</si>
  <si>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</si>
  <si>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</si>
  <si>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</si>
  <si>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</si>
  <si>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</si>
  <si>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</si>
  <si>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</si>
  <si>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</si>
  <si>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</si>
  <si>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</si>
  <si>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</si>
  <si>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</si>
  <si>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</si>
  <si>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</si>
  <si>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</si>
  <si>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</si>
  <si>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</si>
  <si>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</si>
  <si>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</si>
  <si>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</si>
  <si>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</si>
  <si>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</si>
  <si>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</si>
  <si>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</si>
  <si>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</si>
  <si>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</si>
  <si>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</si>
  <si>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</si>
  <si>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</si>
  <si>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</si>
  <si>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</si>
  <si>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</si>
  <si>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</si>
  <si>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</si>
  <si>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</si>
  <si>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</si>
  <si>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</si>
  <si>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</si>
  <si>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</si>
  <si>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</si>
  <si>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</si>
  <si>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</si>
  <si>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H1900602</t>
  </si>
  <si>
    <t>성인예</t>
  </si>
  <si>
    <t>F</t>
  </si>
  <si>
    <t>정보</t>
  </si>
  <si>
    <t>(설문지 : FFQ 95문항 설문지, 사용자 : 성인예, ID : H1900602)</t>
  </si>
  <si>
    <t>출력시각</t>
  </si>
  <si>
    <t>2021년 02월 26일 11:30:39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</si>
</sst>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44.355353999999998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7808"/>
        <c:axId val="522229376"/>
      </c:barChart>
      <c:catAx>
        <c:axId val="52222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9376"/>
        <c:crosses val="autoZero"/>
        <c:auto val="1"/>
        <c:lblAlgn val="ctr"/>
        <c:lblOffset val="100"/>
        <c:noMultiLvlLbl val="0"/>
      </c:catAx>
      <c:valAx>
        <c:axId val="52222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1.2306541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3496"/>
        <c:axId val="522215264"/>
      </c:barChart>
      <c:catAx>
        <c:axId val="52222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15264"/>
        <c:crosses val="autoZero"/>
        <c:auto val="1"/>
        <c:lblAlgn val="ctr"/>
        <c:lblOffset val="100"/>
        <c:noMultiLvlLbl val="0"/>
      </c:catAx>
      <c:valAx>
        <c:axId val="52221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2.2730896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14480"/>
        <c:axId val="522225456"/>
      </c:barChart>
      <c:catAx>
        <c:axId val="52221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5456"/>
        <c:crosses val="autoZero"/>
        <c:auto val="1"/>
        <c:lblAlgn val="ctr"/>
        <c:lblOffset val="100"/>
        <c:noMultiLvlLbl val="0"/>
      </c:catAx>
      <c:valAx>
        <c:axId val="52222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1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800.66796999999997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16440"/>
        <c:axId val="520593368"/>
      </c:barChart>
      <c:catAx>
        <c:axId val="52221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3368"/>
        <c:crosses val="autoZero"/>
        <c:auto val="1"/>
        <c:lblAlgn val="ctr"/>
        <c:lblOffset val="100"/>
        <c:noMultiLvlLbl val="0"/>
      </c:catAx>
      <c:valAx>
        <c:axId val="520593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1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2166.1895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2976"/>
        <c:axId val="520593760"/>
      </c:barChart>
      <c:catAx>
        <c:axId val="52059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3760"/>
        <c:crosses val="autoZero"/>
        <c:auto val="1"/>
        <c:lblAlgn val="ctr"/>
        <c:lblOffset val="100"/>
        <c:noMultiLvlLbl val="0"/>
      </c:catAx>
      <c:valAx>
        <c:axId val="5205937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44.749706000000003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9448"/>
        <c:axId val="520587488"/>
      </c:barChart>
      <c:catAx>
        <c:axId val="52058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7488"/>
        <c:crosses val="autoZero"/>
        <c:auto val="1"/>
        <c:lblAlgn val="ctr"/>
        <c:lblOffset val="100"/>
        <c:noMultiLvlLbl val="0"/>
      </c:catAx>
      <c:valAx>
        <c:axId val="52058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82.414540000000002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6704"/>
        <c:axId val="520589840"/>
      </c:barChart>
      <c:catAx>
        <c:axId val="52058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9840"/>
        <c:crosses val="autoZero"/>
        <c:auto val="1"/>
        <c:lblAlgn val="ctr"/>
        <c:lblOffset val="100"/>
        <c:noMultiLvlLbl val="0"/>
      </c:catAx>
      <c:valAx>
        <c:axId val="52058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7.0485696999999998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7880"/>
        <c:axId val="520580432"/>
      </c:barChart>
      <c:catAx>
        <c:axId val="52058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0432"/>
        <c:crosses val="autoZero"/>
        <c:auto val="1"/>
        <c:lblAlgn val="ctr"/>
        <c:lblOffset val="100"/>
        <c:noMultiLvlLbl val="0"/>
      </c:catAx>
      <c:valAx>
        <c:axId val="5205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844.96230000000003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3568"/>
        <c:axId val="520580824"/>
      </c:barChart>
      <c:catAx>
        <c:axId val="52058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0824"/>
        <c:crosses val="autoZero"/>
        <c:auto val="1"/>
        <c:lblAlgn val="ctr"/>
        <c:lblOffset val="100"/>
        <c:noMultiLvlLbl val="0"/>
      </c:catAx>
      <c:valAx>
        <c:axId val="5205808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9.8866954000000007E-2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1608"/>
        <c:axId val="520579648"/>
      </c:barChart>
      <c:catAx>
        <c:axId val="52058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79648"/>
        <c:crosses val="autoZero"/>
        <c:auto val="1"/>
        <c:lblAlgn val="ctr"/>
        <c:lblOffset val="100"/>
        <c:noMultiLvlLbl val="0"/>
      </c:catAx>
      <c:valAx>
        <c:axId val="52057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2.6574764000000002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1800"/>
        <c:axId val="520585136"/>
      </c:barChart>
      <c:catAx>
        <c:axId val="52059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5136"/>
        <c:crosses val="autoZero"/>
        <c:auto val="1"/>
        <c:lblAlgn val="ctr"/>
        <c:lblOffset val="100"/>
        <c:noMultiLvlLbl val="0"/>
      </c:catAx>
      <c:valAx>
        <c:axId val="52058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15.361278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16048"/>
        <c:axId val="522221144"/>
      </c:barChart>
      <c:catAx>
        <c:axId val="52221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1144"/>
        <c:crosses val="autoZero"/>
        <c:auto val="1"/>
        <c:lblAlgn val="ctr"/>
        <c:lblOffset val="100"/>
        <c:noMultiLvlLbl val="0"/>
      </c:catAx>
      <c:valAx>
        <c:axId val="522221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1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76.016425999999996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4352"/>
        <c:axId val="520588272"/>
      </c:barChart>
      <c:catAx>
        <c:axId val="52058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8272"/>
        <c:crosses val="autoZero"/>
        <c:auto val="1"/>
        <c:lblAlgn val="ctr"/>
        <c:lblOffset val="100"/>
        <c:noMultiLvlLbl val="0"/>
      </c:catAx>
      <c:valAx>
        <c:axId val="52058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59.857129999999998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4744"/>
        <c:axId val="520588664"/>
      </c:barChart>
      <c:catAx>
        <c:axId val="52058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8664"/>
        <c:crosses val="autoZero"/>
        <c:auto val="1"/>
        <c:lblAlgn val="ctr"/>
        <c:lblOffset val="100"/>
        <c:noMultiLvlLbl val="0"/>
      </c:catAx>
      <c:valAx>
        <c:axId val="52058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5.23</c:v>
                </c:pt>
                <c:pt idx="1">
                  <c:v>10.019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591016"/>
        <c:axId val="520582392"/>
      </c:barChart>
      <c:catAx>
        <c:axId val="52059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2392"/>
        <c:crosses val="autoZero"/>
        <c:auto val="1"/>
        <c:lblAlgn val="ctr"/>
        <c:lblOffset val="100"/>
        <c:noMultiLvlLbl val="0"/>
      </c:catAx>
      <c:valAx>
        <c:axId val="52058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6.1569805000000004</c:v>
                </c:pt>
                <c:pt idx="1">
                  <c:v>7.7926019999999996</c:v>
                </c:pt>
                <c:pt idx="2">
                  <c:v>7.4344250000000001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321.18655000000001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3960"/>
        <c:axId val="520585528"/>
      </c:barChart>
      <c:catAx>
        <c:axId val="52058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5528"/>
        <c:crosses val="autoZero"/>
        <c:auto val="1"/>
        <c:lblAlgn val="ctr"/>
        <c:lblOffset val="100"/>
        <c:noMultiLvlLbl val="0"/>
      </c:catAx>
      <c:valAx>
        <c:axId val="520585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13.257705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6312"/>
        <c:axId val="527687672"/>
      </c:barChart>
      <c:catAx>
        <c:axId val="52058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7672"/>
        <c:crosses val="autoZero"/>
        <c:auto val="1"/>
        <c:lblAlgn val="ctr"/>
        <c:lblOffset val="100"/>
        <c:noMultiLvlLbl val="0"/>
      </c:catAx>
      <c:valAx>
        <c:axId val="52768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79.286000000000001</c:v>
                </c:pt>
                <c:pt idx="1">
                  <c:v>7.1470000000000002</c:v>
                </c:pt>
                <c:pt idx="2">
                  <c:v>13.567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681008"/>
        <c:axId val="527686888"/>
      </c:barChart>
      <c:catAx>
        <c:axId val="5276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6888"/>
        <c:crosses val="autoZero"/>
        <c:auto val="1"/>
        <c:lblAlgn val="ctr"/>
        <c:lblOffset val="100"/>
        <c:noMultiLvlLbl val="0"/>
      </c:catAx>
      <c:valAx>
        <c:axId val="5276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1449.0020999999999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1400"/>
        <c:axId val="527687280"/>
      </c:barChart>
      <c:catAx>
        <c:axId val="52768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7280"/>
        <c:crosses val="autoZero"/>
        <c:auto val="1"/>
        <c:lblAlgn val="ctr"/>
        <c:lblOffset val="100"/>
        <c:noMultiLvlLbl val="0"/>
      </c:catAx>
      <c:valAx>
        <c:axId val="527687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114.17766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79048"/>
        <c:axId val="527681792"/>
      </c:barChart>
      <c:catAx>
        <c:axId val="52767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1792"/>
        <c:crosses val="autoZero"/>
        <c:auto val="1"/>
        <c:lblAlgn val="ctr"/>
        <c:lblOffset val="100"/>
        <c:noMultiLvlLbl val="0"/>
      </c:catAx>
      <c:valAx>
        <c:axId val="527681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7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270.70931999999999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77088"/>
        <c:axId val="527682184"/>
      </c:barChart>
      <c:catAx>
        <c:axId val="52767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2184"/>
        <c:crosses val="autoZero"/>
        <c:auto val="1"/>
        <c:lblAlgn val="ctr"/>
        <c:lblOffset val="100"/>
        <c:noMultiLvlLbl val="0"/>
      </c:catAx>
      <c:valAx>
        <c:axId val="52768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1.1279587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0360"/>
        <c:axId val="522223888"/>
      </c:barChart>
      <c:catAx>
        <c:axId val="52222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3888"/>
        <c:crosses val="autoZero"/>
        <c:auto val="1"/>
        <c:lblAlgn val="ctr"/>
        <c:lblOffset val="100"/>
        <c:noMultiLvlLbl val="0"/>
      </c:catAx>
      <c:valAx>
        <c:axId val="52222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2842.1723999999999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77872"/>
        <c:axId val="527682576"/>
      </c:barChart>
      <c:catAx>
        <c:axId val="52767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2576"/>
        <c:crosses val="autoZero"/>
        <c:auto val="1"/>
        <c:lblAlgn val="ctr"/>
        <c:lblOffset val="100"/>
        <c:noMultiLvlLbl val="0"/>
      </c:catAx>
      <c:valAx>
        <c:axId val="52768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7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8.7797470000000004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2968"/>
        <c:axId val="527685320"/>
      </c:barChart>
      <c:catAx>
        <c:axId val="52768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5320"/>
        <c:crosses val="autoZero"/>
        <c:auto val="1"/>
        <c:lblAlgn val="ctr"/>
        <c:lblOffset val="100"/>
        <c:noMultiLvlLbl val="0"/>
      </c:catAx>
      <c:valAx>
        <c:axId val="5276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1.2731992999999999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5712"/>
        <c:axId val="527688848"/>
      </c:barChart>
      <c:catAx>
        <c:axId val="5276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8848"/>
        <c:crosses val="autoZero"/>
        <c:auto val="1"/>
        <c:lblAlgn val="ctr"/>
        <c:lblOffset val="100"/>
        <c:noMultiLvlLbl val="0"/>
      </c:catAx>
      <c:valAx>
        <c:axId val="52768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176.46742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18400"/>
        <c:axId val="522221536"/>
      </c:barChart>
      <c:catAx>
        <c:axId val="5222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1536"/>
        <c:crosses val="autoZero"/>
        <c:auto val="1"/>
        <c:lblAlgn val="ctr"/>
        <c:lblOffset val="100"/>
        <c:noMultiLvlLbl val="0"/>
      </c:catAx>
      <c:valAx>
        <c:axId val="52222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0.78655945999999999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6240"/>
        <c:axId val="522220752"/>
      </c:barChart>
      <c:catAx>
        <c:axId val="52222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0752"/>
        <c:crosses val="autoZero"/>
        <c:auto val="1"/>
        <c:lblAlgn val="ctr"/>
        <c:lblOffset val="100"/>
        <c:noMultiLvlLbl val="0"/>
      </c:catAx>
      <c:valAx>
        <c:axId val="522220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11.325353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1928"/>
        <c:axId val="522217224"/>
      </c:barChart>
      <c:catAx>
        <c:axId val="52222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17224"/>
        <c:crosses val="autoZero"/>
        <c:auto val="1"/>
        <c:lblAlgn val="ctr"/>
        <c:lblOffset val="100"/>
        <c:noMultiLvlLbl val="0"/>
      </c:catAx>
      <c:valAx>
        <c:axId val="52221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1.2731992999999999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3104"/>
        <c:axId val="522219184"/>
      </c:barChart>
      <c:catAx>
        <c:axId val="52222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19184"/>
        <c:crosses val="autoZero"/>
        <c:auto val="1"/>
        <c:lblAlgn val="ctr"/>
        <c:lblOffset val="100"/>
        <c:noMultiLvlLbl val="0"/>
      </c:catAx>
      <c:valAx>
        <c:axId val="52221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351.41674999999998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17616"/>
        <c:axId val="522219576"/>
      </c:barChart>
      <c:catAx>
        <c:axId val="52221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19576"/>
        <c:crosses val="autoZero"/>
        <c:auto val="1"/>
        <c:lblAlgn val="ctr"/>
        <c:lblOffset val="100"/>
        <c:noMultiLvlLbl val="0"/>
      </c:catAx>
      <c:valAx>
        <c:axId val="52221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1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5.0025325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14088"/>
        <c:axId val="522222712"/>
      </c:barChart>
      <c:catAx>
        <c:axId val="52221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2712"/>
        <c:crosses val="autoZero"/>
        <c:auto val="1"/>
        <c:lblAlgn val="ctr"/>
        <c:lblOffset val="100"/>
        <c:noMultiLvlLbl val="0"/>
      </c:catAx>
      <c:valAx>
        <c:axId val="52222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1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성인예, ID : H1900602)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26일 11:30:39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4" t="s">
        <v>55</v>
      </c>
      <c r="B4" s="64"/>
      <c r="C4" s="64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4" t="s">
        <v>199</v>
      </c>
      <c r="O4" s="64"/>
      <c r="P4" s="64"/>
      <c r="Q4" s="64"/>
      <c r="R4" s="64"/>
      <c r="S4" s="64"/>
      <c r="T4" s="46"/>
      <c r="U4" s="64" t="s">
        <v>200</v>
      </c>
      <c r="V4" s="64"/>
      <c r="W4" s="64"/>
      <c r="X4" s="64"/>
      <c r="Y4" s="64"/>
      <c r="Z4" s="6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2140</v>
      </c>
      <c r="C6" s="59">
        <f>'DRIs DATA 입력'!C6</f>
        <v>1449.0020999999999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44.355353999999998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15.361278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79.286000000000001</v>
      </c>
      <c r="G8" s="59">
        <f>'DRIs DATA 입력'!G8</f>
        <v>7.1470000000000002</v>
      </c>
      <c r="H8" s="59">
        <f>'DRIs DATA 입력'!H8</f>
        <v>13.567</v>
      </c>
      <c r="I8" s="46"/>
      <c r="J8" s="59" t="s">
        <v>215</v>
      </c>
      <c r="K8" s="59">
        <f>'DRIs DATA 입력'!K8</f>
        <v>5.23</v>
      </c>
      <c r="L8" s="59">
        <f>'DRIs DATA 입력'!L8</f>
        <v>10.019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3" t="s">
        <v>216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4" t="s">
        <v>217</v>
      </c>
      <c r="B14" s="64"/>
      <c r="C14" s="64"/>
      <c r="D14" s="64"/>
      <c r="E14" s="64"/>
      <c r="F14" s="64"/>
      <c r="G14" s="46"/>
      <c r="H14" s="64" t="s">
        <v>218</v>
      </c>
      <c r="I14" s="64"/>
      <c r="J14" s="64"/>
      <c r="K14" s="64"/>
      <c r="L14" s="64"/>
      <c r="M14" s="64"/>
      <c r="N14" s="46"/>
      <c r="O14" s="64" t="s">
        <v>219</v>
      </c>
      <c r="P14" s="64"/>
      <c r="Q14" s="64"/>
      <c r="R14" s="64"/>
      <c r="S14" s="64"/>
      <c r="T14" s="64"/>
      <c r="U14" s="46"/>
      <c r="V14" s="64" t="s">
        <v>220</v>
      </c>
      <c r="W14" s="64"/>
      <c r="X14" s="64"/>
      <c r="Y14" s="64"/>
      <c r="Z14" s="64"/>
      <c r="AA14" s="6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321.18655000000001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13.257705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1.1279587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176.46742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3" t="s">
        <v>222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223</v>
      </c>
      <c r="B24" s="64"/>
      <c r="C24" s="64"/>
      <c r="D24" s="64"/>
      <c r="E24" s="64"/>
      <c r="F24" s="64"/>
      <c r="G24" s="46"/>
      <c r="H24" s="64" t="s">
        <v>224</v>
      </c>
      <c r="I24" s="64"/>
      <c r="J24" s="64"/>
      <c r="K24" s="64"/>
      <c r="L24" s="64"/>
      <c r="M24" s="64"/>
      <c r="N24" s="46"/>
      <c r="O24" s="64" t="s">
        <v>225</v>
      </c>
      <c r="P24" s="64"/>
      <c r="Q24" s="64"/>
      <c r="R24" s="64"/>
      <c r="S24" s="64"/>
      <c r="T24" s="64"/>
      <c r="U24" s="46"/>
      <c r="V24" s="64" t="s">
        <v>226</v>
      </c>
      <c r="W24" s="64"/>
      <c r="X24" s="64"/>
      <c r="Y24" s="64"/>
      <c r="Z24" s="64"/>
      <c r="AA24" s="64"/>
      <c r="AB24" s="46"/>
      <c r="AC24" s="64" t="s">
        <v>227</v>
      </c>
      <c r="AD24" s="64"/>
      <c r="AE24" s="64"/>
      <c r="AF24" s="64"/>
      <c r="AG24" s="64"/>
      <c r="AH24" s="64"/>
      <c r="AI24" s="46"/>
      <c r="AJ24" s="64" t="s">
        <v>228</v>
      </c>
      <c r="AK24" s="64"/>
      <c r="AL24" s="64"/>
      <c r="AM24" s="64"/>
      <c r="AN24" s="64"/>
      <c r="AO24" s="64"/>
      <c r="AP24" s="46"/>
      <c r="AQ24" s="64" t="s">
        <v>229</v>
      </c>
      <c r="AR24" s="64"/>
      <c r="AS24" s="64"/>
      <c r="AT24" s="64"/>
      <c r="AU24" s="64"/>
      <c r="AV24" s="64"/>
      <c r="AW24" s="46"/>
      <c r="AX24" s="64" t="s">
        <v>230</v>
      </c>
      <c r="AY24" s="64"/>
      <c r="AZ24" s="64"/>
      <c r="BA24" s="64"/>
      <c r="BB24" s="64"/>
      <c r="BC24" s="64"/>
      <c r="BD24" s="46"/>
      <c r="BE24" s="64" t="s">
        <v>231</v>
      </c>
      <c r="BF24" s="64"/>
      <c r="BG24" s="64"/>
      <c r="BH24" s="64"/>
      <c r="BI24" s="64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114.17766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1.1888299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0.78655945999999999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11.325353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1.2731992999999999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351.41674999999998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5.0025325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1.2306541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2.2730896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3" t="s">
        <v>233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4" t="s">
        <v>234</v>
      </c>
      <c r="B34" s="64"/>
      <c r="C34" s="64"/>
      <c r="D34" s="64"/>
      <c r="E34" s="64"/>
      <c r="F34" s="64"/>
      <c r="G34" s="46"/>
      <c r="H34" s="64" t="s">
        <v>235</v>
      </c>
      <c r="I34" s="64"/>
      <c r="J34" s="64"/>
      <c r="K34" s="64"/>
      <c r="L34" s="64"/>
      <c r="M34" s="64"/>
      <c r="N34" s="46"/>
      <c r="O34" s="64" t="s">
        <v>236</v>
      </c>
      <c r="P34" s="64"/>
      <c r="Q34" s="64"/>
      <c r="R34" s="64"/>
      <c r="S34" s="64"/>
      <c r="T34" s="64"/>
      <c r="U34" s="46"/>
      <c r="V34" s="64" t="s">
        <v>237</v>
      </c>
      <c r="W34" s="64"/>
      <c r="X34" s="64"/>
      <c r="Y34" s="64"/>
      <c r="Z34" s="64"/>
      <c r="AA34" s="64"/>
      <c r="AB34" s="46"/>
      <c r="AC34" s="64" t="s">
        <v>238</v>
      </c>
      <c r="AD34" s="64"/>
      <c r="AE34" s="64"/>
      <c r="AF34" s="64"/>
      <c r="AG34" s="64"/>
      <c r="AH34" s="64"/>
      <c r="AI34" s="46"/>
      <c r="AJ34" s="64" t="s">
        <v>239</v>
      </c>
      <c r="AK34" s="64"/>
      <c r="AL34" s="64"/>
      <c r="AM34" s="64"/>
      <c r="AN34" s="64"/>
      <c r="AO34" s="6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270.70931999999999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800.66796999999997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2842.1723999999999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2166.1895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44.749706000000003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82.414540000000002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3" t="s">
        <v>240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46"/>
    </row>
    <row r="44" spans="1:68" x14ac:dyDescent="0.3">
      <c r="A44" s="64" t="s">
        <v>241</v>
      </c>
      <c r="B44" s="64"/>
      <c r="C44" s="64"/>
      <c r="D44" s="64"/>
      <c r="E44" s="64"/>
      <c r="F44" s="64"/>
      <c r="G44" s="46"/>
      <c r="H44" s="64" t="s">
        <v>242</v>
      </c>
      <c r="I44" s="64"/>
      <c r="J44" s="64"/>
      <c r="K44" s="64"/>
      <c r="L44" s="64"/>
      <c r="M44" s="64"/>
      <c r="N44" s="46"/>
      <c r="O44" s="64" t="s">
        <v>243</v>
      </c>
      <c r="P44" s="64"/>
      <c r="Q44" s="64"/>
      <c r="R44" s="64"/>
      <c r="S44" s="64"/>
      <c r="T44" s="64"/>
      <c r="U44" s="46"/>
      <c r="V44" s="64" t="s">
        <v>244</v>
      </c>
      <c r="W44" s="64"/>
      <c r="X44" s="64"/>
      <c r="Y44" s="64"/>
      <c r="Z44" s="64"/>
      <c r="AA44" s="64"/>
      <c r="AB44" s="46"/>
      <c r="AC44" s="64" t="s">
        <v>245</v>
      </c>
      <c r="AD44" s="64"/>
      <c r="AE44" s="64"/>
      <c r="AF44" s="64"/>
      <c r="AG44" s="64"/>
      <c r="AH44" s="64"/>
      <c r="AI44" s="46"/>
      <c r="AJ44" s="64" t="s">
        <v>246</v>
      </c>
      <c r="AK44" s="64"/>
      <c r="AL44" s="64"/>
      <c r="AM44" s="64"/>
      <c r="AN44" s="64"/>
      <c r="AO44" s="64"/>
      <c r="AP44" s="46"/>
      <c r="AQ44" s="64" t="s">
        <v>247</v>
      </c>
      <c r="AR44" s="64"/>
      <c r="AS44" s="64"/>
      <c r="AT44" s="64"/>
      <c r="AU44" s="64"/>
      <c r="AV44" s="64"/>
      <c r="AW44" s="46"/>
      <c r="AX44" s="64" t="s">
        <v>248</v>
      </c>
      <c r="AY44" s="64"/>
      <c r="AZ44" s="64"/>
      <c r="BA44" s="64"/>
      <c r="BB44" s="64"/>
      <c r="BC44" s="64"/>
      <c r="BD44" s="46"/>
      <c r="BE44" s="64" t="s">
        <v>249</v>
      </c>
      <c r="BF44" s="64"/>
      <c r="BG44" s="64"/>
      <c r="BH44" s="64"/>
      <c r="BI44" s="64"/>
      <c r="BJ44" s="64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8.7797470000000004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7.0485696999999998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844.96230000000003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9.8866954000000007E-2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2.6574764000000002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76.016425999999996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59.857129999999998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0" sqref="J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7" t="s">
        <v>279</v>
      </c>
      <c r="B1" s="156" t="s">
        <v>280</v>
      </c>
      <c r="C1" s="156"/>
      <c r="D1" s="156"/>
      <c r="E1" s="156"/>
      <c r="F1" s="156"/>
      <c r="G1" s="157" t="s">
        <v>281</v>
      </c>
      <c r="H1" s="156" t="s">
        <v>282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156"/>
    </row>
    <row r="4" spans="1:27" x14ac:dyDescent="0.3">
      <c r="A4" s="64" t="s">
        <v>55</v>
      </c>
      <c r="B4" s="64"/>
      <c r="C4" s="64"/>
      <c r="D4" s="156"/>
      <c r="E4" s="66" t="s">
        <v>197</v>
      </c>
      <c r="F4" s="67"/>
      <c r="G4" s="67"/>
      <c r="H4" s="68"/>
      <c r="I4" s="156"/>
      <c r="J4" s="66" t="s">
        <v>198</v>
      </c>
      <c r="K4" s="67"/>
      <c r="L4" s="68"/>
      <c r="M4" s="156"/>
      <c r="N4" s="64" t="s">
        <v>199</v>
      </c>
      <c r="O4" s="64"/>
      <c r="P4" s="64"/>
      <c r="Q4" s="64"/>
      <c r="R4" s="64"/>
      <c r="S4" s="64"/>
      <c r="T4" s="156"/>
      <c r="U4" s="64" t="s">
        <v>200</v>
      </c>
      <c r="V4" s="64"/>
      <c r="W4" s="64"/>
      <c r="X4" s="64"/>
      <c r="Y4" s="64"/>
      <c r="Z4" s="64"/>
      <c r="AA4" s="156"/>
    </row>
    <row r="5" spans="1:27" x14ac:dyDescent="0.3">
      <c r="A5" s="158"/>
      <c r="B5" s="158" t="s">
        <v>201</v>
      </c>
      <c r="C5" s="158" t="s">
        <v>202</v>
      </c>
      <c r="D5" s="156"/>
      <c r="E5" s="158"/>
      <c r="F5" s="158" t="s">
        <v>203</v>
      </c>
      <c r="G5" s="158" t="s">
        <v>204</v>
      </c>
      <c r="H5" s="158" t="s">
        <v>199</v>
      </c>
      <c r="I5" s="156"/>
      <c r="J5" s="158"/>
      <c r="K5" s="158" t="s">
        <v>205</v>
      </c>
      <c r="L5" s="158" t="s">
        <v>206</v>
      </c>
      <c r="M5" s="156"/>
      <c r="N5" s="158"/>
      <c r="O5" s="158" t="s">
        <v>207</v>
      </c>
      <c r="P5" s="158" t="s">
        <v>208</v>
      </c>
      <c r="Q5" s="158" t="s">
        <v>209</v>
      </c>
      <c r="R5" s="158" t="s">
        <v>210</v>
      </c>
      <c r="S5" s="158" t="s">
        <v>202</v>
      </c>
      <c r="T5" s="156"/>
      <c r="U5" s="158"/>
      <c r="V5" s="158" t="s">
        <v>207</v>
      </c>
      <c r="W5" s="158" t="s">
        <v>208</v>
      </c>
      <c r="X5" s="158" t="s">
        <v>209</v>
      </c>
      <c r="Y5" s="158" t="s">
        <v>210</v>
      </c>
      <c r="Z5" s="158" t="s">
        <v>202</v>
      </c>
      <c r="AA5" s="156"/>
    </row>
    <row r="6" spans="1:27" x14ac:dyDescent="0.3">
      <c r="A6" s="158" t="s">
        <v>55</v>
      </c>
      <c r="B6" s="158">
        <v>2140</v>
      </c>
      <c r="C6" s="158">
        <v>1449.0020999999999</v>
      </c>
      <c r="D6" s="156"/>
      <c r="E6" s="158" t="s">
        <v>211</v>
      </c>
      <c r="F6" s="158">
        <v>55</v>
      </c>
      <c r="G6" s="158">
        <v>15</v>
      </c>
      <c r="H6" s="158">
        <v>7</v>
      </c>
      <c r="I6" s="156"/>
      <c r="J6" s="158" t="s">
        <v>211</v>
      </c>
      <c r="K6" s="158">
        <v>0.1</v>
      </c>
      <c r="L6" s="158">
        <v>4</v>
      </c>
      <c r="M6" s="156"/>
      <c r="N6" s="158" t="s">
        <v>212</v>
      </c>
      <c r="O6" s="158">
        <v>60</v>
      </c>
      <c r="P6" s="158">
        <v>75</v>
      </c>
      <c r="Q6" s="158">
        <v>0</v>
      </c>
      <c r="R6" s="158">
        <v>0</v>
      </c>
      <c r="S6" s="158">
        <v>44.355353999999998</v>
      </c>
      <c r="T6" s="156"/>
      <c r="U6" s="158" t="s">
        <v>213</v>
      </c>
      <c r="V6" s="158">
        <v>0</v>
      </c>
      <c r="W6" s="158">
        <v>5</v>
      </c>
      <c r="X6" s="158">
        <v>20</v>
      </c>
      <c r="Y6" s="158">
        <v>0</v>
      </c>
      <c r="Z6" s="158">
        <v>15.361278</v>
      </c>
      <c r="AA6" s="156"/>
    </row>
    <row r="7" spans="1:27" x14ac:dyDescent="0.3">
      <c r="A7" s="156"/>
      <c r="B7" s="156"/>
      <c r="C7" s="156"/>
      <c r="D7" s="156"/>
      <c r="E7" s="158" t="s">
        <v>214</v>
      </c>
      <c r="F7" s="158">
        <v>65</v>
      </c>
      <c r="G7" s="158">
        <v>30</v>
      </c>
      <c r="H7" s="158">
        <v>20</v>
      </c>
      <c r="I7" s="156"/>
      <c r="J7" s="158" t="s">
        <v>214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3">
      <c r="A8" s="156"/>
      <c r="B8" s="156"/>
      <c r="C8" s="156"/>
      <c r="D8" s="156"/>
      <c r="E8" s="158" t="s">
        <v>215</v>
      </c>
      <c r="F8" s="158">
        <v>79.286000000000001</v>
      </c>
      <c r="G8" s="158">
        <v>7.1470000000000002</v>
      </c>
      <c r="H8" s="158">
        <v>13.567</v>
      </c>
      <c r="I8" s="156"/>
      <c r="J8" s="158" t="s">
        <v>215</v>
      </c>
      <c r="K8" s="158">
        <v>5.23</v>
      </c>
      <c r="L8" s="158">
        <v>10.019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3">
      <c r="A13" s="63" t="s">
        <v>216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x14ac:dyDescent="0.3">
      <c r="A14" s="64" t="s">
        <v>217</v>
      </c>
      <c r="B14" s="64"/>
      <c r="C14" s="64"/>
      <c r="D14" s="64"/>
      <c r="E14" s="64"/>
      <c r="F14" s="64"/>
      <c r="G14" s="156"/>
      <c r="H14" s="64" t="s">
        <v>218</v>
      </c>
      <c r="I14" s="64"/>
      <c r="J14" s="64"/>
      <c r="K14" s="64"/>
      <c r="L14" s="64"/>
      <c r="M14" s="64"/>
      <c r="N14" s="156"/>
      <c r="O14" s="64" t="s">
        <v>219</v>
      </c>
      <c r="P14" s="64"/>
      <c r="Q14" s="64"/>
      <c r="R14" s="64"/>
      <c r="S14" s="64"/>
      <c r="T14" s="64"/>
      <c r="U14" s="156"/>
      <c r="V14" s="64" t="s">
        <v>220</v>
      </c>
      <c r="W14" s="64"/>
      <c r="X14" s="64"/>
      <c r="Y14" s="64"/>
      <c r="Z14" s="64"/>
      <c r="AA14" s="64"/>
    </row>
    <row r="15" spans="1:27" x14ac:dyDescent="0.3">
      <c r="A15" s="158"/>
      <c r="B15" s="158" t="s">
        <v>207</v>
      </c>
      <c r="C15" s="158" t="s">
        <v>208</v>
      </c>
      <c r="D15" s="158" t="s">
        <v>209</v>
      </c>
      <c r="E15" s="158" t="s">
        <v>210</v>
      </c>
      <c r="F15" s="158" t="s">
        <v>202</v>
      </c>
      <c r="G15" s="156"/>
      <c r="H15" s="158"/>
      <c r="I15" s="158" t="s">
        <v>207</v>
      </c>
      <c r="J15" s="158" t="s">
        <v>208</v>
      </c>
      <c r="K15" s="158" t="s">
        <v>209</v>
      </c>
      <c r="L15" s="158" t="s">
        <v>210</v>
      </c>
      <c r="M15" s="158" t="s">
        <v>202</v>
      </c>
      <c r="N15" s="156"/>
      <c r="O15" s="158"/>
      <c r="P15" s="158" t="s">
        <v>207</v>
      </c>
      <c r="Q15" s="158" t="s">
        <v>208</v>
      </c>
      <c r="R15" s="158" t="s">
        <v>209</v>
      </c>
      <c r="S15" s="158" t="s">
        <v>210</v>
      </c>
      <c r="T15" s="158" t="s">
        <v>202</v>
      </c>
      <c r="U15" s="156"/>
      <c r="V15" s="158"/>
      <c r="W15" s="158" t="s">
        <v>207</v>
      </c>
      <c r="X15" s="158" t="s">
        <v>208</v>
      </c>
      <c r="Y15" s="158" t="s">
        <v>209</v>
      </c>
      <c r="Z15" s="158" t="s">
        <v>210</v>
      </c>
      <c r="AA15" s="158" t="s">
        <v>202</v>
      </c>
    </row>
    <row r="16" spans="1:27" x14ac:dyDescent="0.3">
      <c r="A16" s="158" t="s">
        <v>221</v>
      </c>
      <c r="B16" s="158">
        <v>780</v>
      </c>
      <c r="C16" s="158">
        <v>1090</v>
      </c>
      <c r="D16" s="158">
        <v>0</v>
      </c>
      <c r="E16" s="158">
        <v>3000</v>
      </c>
      <c r="F16" s="158">
        <v>321.18655000000001</v>
      </c>
      <c r="G16" s="156"/>
      <c r="H16" s="158" t="s">
        <v>3</v>
      </c>
      <c r="I16" s="158">
        <v>0</v>
      </c>
      <c r="J16" s="158">
        <v>0</v>
      </c>
      <c r="K16" s="158">
        <v>15</v>
      </c>
      <c r="L16" s="158">
        <v>540</v>
      </c>
      <c r="M16" s="158">
        <v>13.257705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1.1279587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176.46742</v>
      </c>
    </row>
    <row r="23" spans="1:62" x14ac:dyDescent="0.3">
      <c r="A23" s="63" t="s">
        <v>222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223</v>
      </c>
      <c r="B24" s="64"/>
      <c r="C24" s="64"/>
      <c r="D24" s="64"/>
      <c r="E24" s="64"/>
      <c r="F24" s="64"/>
      <c r="G24" s="156"/>
      <c r="H24" s="64" t="s">
        <v>224</v>
      </c>
      <c r="I24" s="64"/>
      <c r="J24" s="64"/>
      <c r="K24" s="64"/>
      <c r="L24" s="64"/>
      <c r="M24" s="64"/>
      <c r="N24" s="156"/>
      <c r="O24" s="64" t="s">
        <v>225</v>
      </c>
      <c r="P24" s="64"/>
      <c r="Q24" s="64"/>
      <c r="R24" s="64"/>
      <c r="S24" s="64"/>
      <c r="T24" s="64"/>
      <c r="U24" s="156"/>
      <c r="V24" s="64" t="s">
        <v>226</v>
      </c>
      <c r="W24" s="64"/>
      <c r="X24" s="64"/>
      <c r="Y24" s="64"/>
      <c r="Z24" s="64"/>
      <c r="AA24" s="64"/>
      <c r="AB24" s="156"/>
      <c r="AC24" s="64" t="s">
        <v>227</v>
      </c>
      <c r="AD24" s="64"/>
      <c r="AE24" s="64"/>
      <c r="AF24" s="64"/>
      <c r="AG24" s="64"/>
      <c r="AH24" s="64"/>
      <c r="AI24" s="156"/>
      <c r="AJ24" s="64" t="s">
        <v>228</v>
      </c>
      <c r="AK24" s="64"/>
      <c r="AL24" s="64"/>
      <c r="AM24" s="64"/>
      <c r="AN24" s="64"/>
      <c r="AO24" s="64"/>
      <c r="AP24" s="156"/>
      <c r="AQ24" s="64" t="s">
        <v>229</v>
      </c>
      <c r="AR24" s="64"/>
      <c r="AS24" s="64"/>
      <c r="AT24" s="64"/>
      <c r="AU24" s="64"/>
      <c r="AV24" s="64"/>
      <c r="AW24" s="156"/>
      <c r="AX24" s="64" t="s">
        <v>230</v>
      </c>
      <c r="AY24" s="64"/>
      <c r="AZ24" s="64"/>
      <c r="BA24" s="64"/>
      <c r="BB24" s="64"/>
      <c r="BC24" s="64"/>
      <c r="BD24" s="156"/>
      <c r="BE24" s="64" t="s">
        <v>231</v>
      </c>
      <c r="BF24" s="64"/>
      <c r="BG24" s="64"/>
      <c r="BH24" s="64"/>
      <c r="BI24" s="64"/>
      <c r="BJ24" s="64"/>
    </row>
    <row r="25" spans="1:62" x14ac:dyDescent="0.3">
      <c r="A25" s="158"/>
      <c r="B25" s="158" t="s">
        <v>207</v>
      </c>
      <c r="C25" s="158" t="s">
        <v>208</v>
      </c>
      <c r="D25" s="158" t="s">
        <v>209</v>
      </c>
      <c r="E25" s="158" t="s">
        <v>210</v>
      </c>
      <c r="F25" s="158" t="s">
        <v>202</v>
      </c>
      <c r="G25" s="156"/>
      <c r="H25" s="158"/>
      <c r="I25" s="158" t="s">
        <v>207</v>
      </c>
      <c r="J25" s="158" t="s">
        <v>208</v>
      </c>
      <c r="K25" s="158" t="s">
        <v>209</v>
      </c>
      <c r="L25" s="158" t="s">
        <v>210</v>
      </c>
      <c r="M25" s="158" t="s">
        <v>202</v>
      </c>
      <c r="N25" s="156"/>
      <c r="O25" s="158"/>
      <c r="P25" s="158" t="s">
        <v>207</v>
      </c>
      <c r="Q25" s="158" t="s">
        <v>208</v>
      </c>
      <c r="R25" s="158" t="s">
        <v>209</v>
      </c>
      <c r="S25" s="158" t="s">
        <v>210</v>
      </c>
      <c r="T25" s="158" t="s">
        <v>202</v>
      </c>
      <c r="U25" s="156"/>
      <c r="V25" s="158"/>
      <c r="W25" s="158" t="s">
        <v>207</v>
      </c>
      <c r="X25" s="158" t="s">
        <v>208</v>
      </c>
      <c r="Y25" s="158" t="s">
        <v>209</v>
      </c>
      <c r="Z25" s="158" t="s">
        <v>210</v>
      </c>
      <c r="AA25" s="158" t="s">
        <v>202</v>
      </c>
      <c r="AB25" s="156"/>
      <c r="AC25" s="158"/>
      <c r="AD25" s="158" t="s">
        <v>207</v>
      </c>
      <c r="AE25" s="158" t="s">
        <v>208</v>
      </c>
      <c r="AF25" s="158" t="s">
        <v>209</v>
      </c>
      <c r="AG25" s="158" t="s">
        <v>210</v>
      </c>
      <c r="AH25" s="158" t="s">
        <v>202</v>
      </c>
      <c r="AI25" s="156"/>
      <c r="AJ25" s="158"/>
      <c r="AK25" s="158" t="s">
        <v>207</v>
      </c>
      <c r="AL25" s="158" t="s">
        <v>208</v>
      </c>
      <c r="AM25" s="158" t="s">
        <v>209</v>
      </c>
      <c r="AN25" s="158" t="s">
        <v>210</v>
      </c>
      <c r="AO25" s="158" t="s">
        <v>202</v>
      </c>
      <c r="AP25" s="156"/>
      <c r="AQ25" s="158"/>
      <c r="AR25" s="158" t="s">
        <v>207</v>
      </c>
      <c r="AS25" s="158" t="s">
        <v>208</v>
      </c>
      <c r="AT25" s="158" t="s">
        <v>209</v>
      </c>
      <c r="AU25" s="158" t="s">
        <v>210</v>
      </c>
      <c r="AV25" s="158" t="s">
        <v>202</v>
      </c>
      <c r="AW25" s="156"/>
      <c r="AX25" s="158"/>
      <c r="AY25" s="158" t="s">
        <v>207</v>
      </c>
      <c r="AZ25" s="158" t="s">
        <v>208</v>
      </c>
      <c r="BA25" s="158" t="s">
        <v>209</v>
      </c>
      <c r="BB25" s="158" t="s">
        <v>210</v>
      </c>
      <c r="BC25" s="158" t="s">
        <v>202</v>
      </c>
      <c r="BD25" s="156"/>
      <c r="BE25" s="158"/>
      <c r="BF25" s="158" t="s">
        <v>207</v>
      </c>
      <c r="BG25" s="158" t="s">
        <v>208</v>
      </c>
      <c r="BH25" s="158" t="s">
        <v>209</v>
      </c>
      <c r="BI25" s="158" t="s">
        <v>210</v>
      </c>
      <c r="BJ25" s="158" t="s">
        <v>202</v>
      </c>
    </row>
    <row r="26" spans="1:62" x14ac:dyDescent="0.3">
      <c r="A26" s="158" t="s">
        <v>8</v>
      </c>
      <c r="B26" s="158">
        <v>110</v>
      </c>
      <c r="C26" s="158">
        <v>140</v>
      </c>
      <c r="D26" s="158">
        <v>0</v>
      </c>
      <c r="E26" s="158">
        <v>2000</v>
      </c>
      <c r="F26" s="158">
        <v>114.17766</v>
      </c>
      <c r="G26" s="156"/>
      <c r="H26" s="158" t="s">
        <v>9</v>
      </c>
      <c r="I26" s="158">
        <v>1.2</v>
      </c>
      <c r="J26" s="158">
        <v>1.5</v>
      </c>
      <c r="K26" s="158">
        <v>0</v>
      </c>
      <c r="L26" s="158">
        <v>0</v>
      </c>
      <c r="M26" s="158">
        <v>1.1888299</v>
      </c>
      <c r="N26" s="156"/>
      <c r="O26" s="158" t="s">
        <v>10</v>
      </c>
      <c r="P26" s="158">
        <v>1.4</v>
      </c>
      <c r="Q26" s="158">
        <v>1.7</v>
      </c>
      <c r="R26" s="158">
        <v>0</v>
      </c>
      <c r="S26" s="158">
        <v>0</v>
      </c>
      <c r="T26" s="158">
        <v>0.78655945999999999</v>
      </c>
      <c r="U26" s="156"/>
      <c r="V26" s="158" t="s">
        <v>11</v>
      </c>
      <c r="W26" s="158">
        <v>13</v>
      </c>
      <c r="X26" s="158">
        <v>17</v>
      </c>
      <c r="Y26" s="158">
        <v>0</v>
      </c>
      <c r="Z26" s="158">
        <v>35</v>
      </c>
      <c r="AA26" s="158">
        <v>11.325353</v>
      </c>
      <c r="AB26" s="156"/>
      <c r="AC26" s="158" t="s">
        <v>12</v>
      </c>
      <c r="AD26" s="158">
        <v>1.9</v>
      </c>
      <c r="AE26" s="158">
        <v>2.2000000000000002</v>
      </c>
      <c r="AF26" s="158">
        <v>0</v>
      </c>
      <c r="AG26" s="158">
        <v>100</v>
      </c>
      <c r="AH26" s="158">
        <v>1.2731992999999999</v>
      </c>
      <c r="AI26" s="156"/>
      <c r="AJ26" s="158" t="s">
        <v>232</v>
      </c>
      <c r="AK26" s="158">
        <v>450</v>
      </c>
      <c r="AL26" s="158">
        <v>550</v>
      </c>
      <c r="AM26" s="158">
        <v>0</v>
      </c>
      <c r="AN26" s="158">
        <v>1000</v>
      </c>
      <c r="AO26" s="158">
        <v>351.41674999999998</v>
      </c>
      <c r="AP26" s="156"/>
      <c r="AQ26" s="158" t="s">
        <v>13</v>
      </c>
      <c r="AR26" s="158">
        <v>2.2999999999999998</v>
      </c>
      <c r="AS26" s="158">
        <v>2.8</v>
      </c>
      <c r="AT26" s="158">
        <v>0</v>
      </c>
      <c r="AU26" s="158">
        <v>0</v>
      </c>
      <c r="AV26" s="158">
        <v>5.0025325</v>
      </c>
      <c r="AW26" s="156"/>
      <c r="AX26" s="158" t="s">
        <v>14</v>
      </c>
      <c r="AY26" s="158">
        <v>0</v>
      </c>
      <c r="AZ26" s="158">
        <v>2</v>
      </c>
      <c r="BA26" s="158">
        <v>5</v>
      </c>
      <c r="BB26" s="158">
        <v>0</v>
      </c>
      <c r="BC26" s="158">
        <v>1.2306541</v>
      </c>
      <c r="BD26" s="156"/>
      <c r="BE26" s="158" t="s">
        <v>15</v>
      </c>
      <c r="BF26" s="158">
        <v>0</v>
      </c>
      <c r="BG26" s="158">
        <v>5</v>
      </c>
      <c r="BH26" s="158">
        <v>30</v>
      </c>
      <c r="BI26" s="158">
        <v>0</v>
      </c>
      <c r="BJ26" s="158">
        <v>2.2730896</v>
      </c>
    </row>
    <row r="33" spans="1:68" x14ac:dyDescent="0.3">
      <c r="A33" s="63" t="s">
        <v>233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4" t="s">
        <v>234</v>
      </c>
      <c r="B34" s="64"/>
      <c r="C34" s="64"/>
      <c r="D34" s="64"/>
      <c r="E34" s="64"/>
      <c r="F34" s="64"/>
      <c r="G34" s="156"/>
      <c r="H34" s="64" t="s">
        <v>235</v>
      </c>
      <c r="I34" s="64"/>
      <c r="J34" s="64"/>
      <c r="K34" s="64"/>
      <c r="L34" s="64"/>
      <c r="M34" s="64"/>
      <c r="N34" s="156"/>
      <c r="O34" s="64" t="s">
        <v>236</v>
      </c>
      <c r="P34" s="64"/>
      <c r="Q34" s="64"/>
      <c r="R34" s="64"/>
      <c r="S34" s="64"/>
      <c r="T34" s="64"/>
      <c r="U34" s="156"/>
      <c r="V34" s="64" t="s">
        <v>237</v>
      </c>
      <c r="W34" s="64"/>
      <c r="X34" s="64"/>
      <c r="Y34" s="64"/>
      <c r="Z34" s="64"/>
      <c r="AA34" s="64"/>
      <c r="AB34" s="156"/>
      <c r="AC34" s="64" t="s">
        <v>238</v>
      </c>
      <c r="AD34" s="64"/>
      <c r="AE34" s="64"/>
      <c r="AF34" s="64"/>
      <c r="AG34" s="64"/>
      <c r="AH34" s="64"/>
      <c r="AI34" s="156"/>
      <c r="AJ34" s="64" t="s">
        <v>239</v>
      </c>
      <c r="AK34" s="64"/>
      <c r="AL34" s="64"/>
      <c r="AM34" s="64"/>
      <c r="AN34" s="64"/>
      <c r="AO34" s="6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207</v>
      </c>
      <c r="C35" s="158" t="s">
        <v>208</v>
      </c>
      <c r="D35" s="158" t="s">
        <v>209</v>
      </c>
      <c r="E35" s="158" t="s">
        <v>210</v>
      </c>
      <c r="F35" s="158" t="s">
        <v>202</v>
      </c>
      <c r="G35" s="156"/>
      <c r="H35" s="158"/>
      <c r="I35" s="158" t="s">
        <v>207</v>
      </c>
      <c r="J35" s="158" t="s">
        <v>208</v>
      </c>
      <c r="K35" s="158" t="s">
        <v>209</v>
      </c>
      <c r="L35" s="158" t="s">
        <v>210</v>
      </c>
      <c r="M35" s="158" t="s">
        <v>202</v>
      </c>
      <c r="N35" s="156"/>
      <c r="O35" s="158"/>
      <c r="P35" s="158" t="s">
        <v>207</v>
      </c>
      <c r="Q35" s="158" t="s">
        <v>208</v>
      </c>
      <c r="R35" s="158" t="s">
        <v>209</v>
      </c>
      <c r="S35" s="158" t="s">
        <v>210</v>
      </c>
      <c r="T35" s="158" t="s">
        <v>202</v>
      </c>
      <c r="U35" s="156"/>
      <c r="V35" s="158"/>
      <c r="W35" s="158" t="s">
        <v>207</v>
      </c>
      <c r="X35" s="158" t="s">
        <v>208</v>
      </c>
      <c r="Y35" s="158" t="s">
        <v>209</v>
      </c>
      <c r="Z35" s="158" t="s">
        <v>210</v>
      </c>
      <c r="AA35" s="158" t="s">
        <v>202</v>
      </c>
      <c r="AB35" s="156"/>
      <c r="AC35" s="158"/>
      <c r="AD35" s="158" t="s">
        <v>207</v>
      </c>
      <c r="AE35" s="158" t="s">
        <v>208</v>
      </c>
      <c r="AF35" s="158" t="s">
        <v>209</v>
      </c>
      <c r="AG35" s="158" t="s">
        <v>210</v>
      </c>
      <c r="AH35" s="158" t="s">
        <v>202</v>
      </c>
      <c r="AI35" s="156"/>
      <c r="AJ35" s="158"/>
      <c r="AK35" s="158" t="s">
        <v>207</v>
      </c>
      <c r="AL35" s="158" t="s">
        <v>208</v>
      </c>
      <c r="AM35" s="158" t="s">
        <v>209</v>
      </c>
      <c r="AN35" s="158" t="s">
        <v>210</v>
      </c>
      <c r="AO35" s="158" t="s">
        <v>202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580</v>
      </c>
      <c r="C36" s="158">
        <v>800</v>
      </c>
      <c r="D36" s="158">
        <v>0</v>
      </c>
      <c r="E36" s="158">
        <v>2500</v>
      </c>
      <c r="F36" s="158">
        <v>270.70931999999999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800.66796999999997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2842.1723999999999</v>
      </c>
      <c r="U36" s="156"/>
      <c r="V36" s="158" t="s">
        <v>20</v>
      </c>
      <c r="W36" s="158">
        <v>0</v>
      </c>
      <c r="X36" s="158">
        <v>0</v>
      </c>
      <c r="Y36" s="158">
        <v>3900</v>
      </c>
      <c r="Z36" s="158">
        <v>0</v>
      </c>
      <c r="AA36" s="158">
        <v>2166.1895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44.749706000000003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82.414540000000002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43" spans="1:68" x14ac:dyDescent="0.3">
      <c r="A43" s="63" t="s">
        <v>240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156"/>
      <c r="BL43" s="156"/>
      <c r="BM43" s="156"/>
      <c r="BN43" s="156"/>
      <c r="BO43" s="156"/>
      <c r="BP43" s="156"/>
    </row>
    <row r="44" spans="1:68" x14ac:dyDescent="0.3">
      <c r="A44" s="64" t="s">
        <v>241</v>
      </c>
      <c r="B44" s="64"/>
      <c r="C44" s="64"/>
      <c r="D44" s="64"/>
      <c r="E44" s="64"/>
      <c r="F44" s="64"/>
      <c r="G44" s="156"/>
      <c r="H44" s="64" t="s">
        <v>242</v>
      </c>
      <c r="I44" s="64"/>
      <c r="J44" s="64"/>
      <c r="K44" s="64"/>
      <c r="L44" s="64"/>
      <c r="M44" s="64"/>
      <c r="N44" s="156"/>
      <c r="O44" s="64" t="s">
        <v>243</v>
      </c>
      <c r="P44" s="64"/>
      <c r="Q44" s="64"/>
      <c r="R44" s="64"/>
      <c r="S44" s="64"/>
      <c r="T44" s="64"/>
      <c r="U44" s="156"/>
      <c r="V44" s="64" t="s">
        <v>244</v>
      </c>
      <c r="W44" s="64"/>
      <c r="X44" s="64"/>
      <c r="Y44" s="64"/>
      <c r="Z44" s="64"/>
      <c r="AA44" s="64"/>
      <c r="AB44" s="156"/>
      <c r="AC44" s="64" t="s">
        <v>245</v>
      </c>
      <c r="AD44" s="64"/>
      <c r="AE44" s="64"/>
      <c r="AF44" s="64"/>
      <c r="AG44" s="64"/>
      <c r="AH44" s="64"/>
      <c r="AI44" s="156"/>
      <c r="AJ44" s="64" t="s">
        <v>246</v>
      </c>
      <c r="AK44" s="64"/>
      <c r="AL44" s="64"/>
      <c r="AM44" s="64"/>
      <c r="AN44" s="64"/>
      <c r="AO44" s="64"/>
      <c r="AP44" s="156"/>
      <c r="AQ44" s="64" t="s">
        <v>247</v>
      </c>
      <c r="AR44" s="64"/>
      <c r="AS44" s="64"/>
      <c r="AT44" s="64"/>
      <c r="AU44" s="64"/>
      <c r="AV44" s="64"/>
      <c r="AW44" s="156"/>
      <c r="AX44" s="64" t="s">
        <v>248</v>
      </c>
      <c r="AY44" s="64"/>
      <c r="AZ44" s="64"/>
      <c r="BA44" s="64"/>
      <c r="BB44" s="64"/>
      <c r="BC44" s="64"/>
      <c r="BD44" s="156"/>
      <c r="BE44" s="64" t="s">
        <v>249</v>
      </c>
      <c r="BF44" s="64"/>
      <c r="BG44" s="64"/>
      <c r="BH44" s="64"/>
      <c r="BI44" s="64"/>
      <c r="BJ44" s="64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207</v>
      </c>
      <c r="C45" s="158" t="s">
        <v>208</v>
      </c>
      <c r="D45" s="158" t="s">
        <v>209</v>
      </c>
      <c r="E45" s="158" t="s">
        <v>210</v>
      </c>
      <c r="F45" s="158" t="s">
        <v>202</v>
      </c>
      <c r="G45" s="156"/>
      <c r="H45" s="158"/>
      <c r="I45" s="158" t="s">
        <v>207</v>
      </c>
      <c r="J45" s="158" t="s">
        <v>208</v>
      </c>
      <c r="K45" s="158" t="s">
        <v>209</v>
      </c>
      <c r="L45" s="158" t="s">
        <v>210</v>
      </c>
      <c r="M45" s="158" t="s">
        <v>202</v>
      </c>
      <c r="N45" s="156"/>
      <c r="O45" s="158"/>
      <c r="P45" s="158" t="s">
        <v>207</v>
      </c>
      <c r="Q45" s="158" t="s">
        <v>208</v>
      </c>
      <c r="R45" s="158" t="s">
        <v>209</v>
      </c>
      <c r="S45" s="158" t="s">
        <v>210</v>
      </c>
      <c r="T45" s="158" t="s">
        <v>202</v>
      </c>
      <c r="U45" s="156"/>
      <c r="V45" s="158"/>
      <c r="W45" s="158" t="s">
        <v>207</v>
      </c>
      <c r="X45" s="158" t="s">
        <v>208</v>
      </c>
      <c r="Y45" s="158" t="s">
        <v>209</v>
      </c>
      <c r="Z45" s="158" t="s">
        <v>210</v>
      </c>
      <c r="AA45" s="158" t="s">
        <v>202</v>
      </c>
      <c r="AB45" s="156"/>
      <c r="AC45" s="158"/>
      <c r="AD45" s="158" t="s">
        <v>207</v>
      </c>
      <c r="AE45" s="158" t="s">
        <v>208</v>
      </c>
      <c r="AF45" s="158" t="s">
        <v>209</v>
      </c>
      <c r="AG45" s="158" t="s">
        <v>210</v>
      </c>
      <c r="AH45" s="158" t="s">
        <v>202</v>
      </c>
      <c r="AI45" s="156"/>
      <c r="AJ45" s="158"/>
      <c r="AK45" s="158" t="s">
        <v>207</v>
      </c>
      <c r="AL45" s="158" t="s">
        <v>208</v>
      </c>
      <c r="AM45" s="158" t="s">
        <v>209</v>
      </c>
      <c r="AN45" s="158" t="s">
        <v>210</v>
      </c>
      <c r="AO45" s="158" t="s">
        <v>202</v>
      </c>
      <c r="AP45" s="156"/>
      <c r="AQ45" s="158"/>
      <c r="AR45" s="158" t="s">
        <v>207</v>
      </c>
      <c r="AS45" s="158" t="s">
        <v>208</v>
      </c>
      <c r="AT45" s="158" t="s">
        <v>209</v>
      </c>
      <c r="AU45" s="158" t="s">
        <v>210</v>
      </c>
      <c r="AV45" s="158" t="s">
        <v>202</v>
      </c>
      <c r="AW45" s="156"/>
      <c r="AX45" s="158"/>
      <c r="AY45" s="158" t="s">
        <v>207</v>
      </c>
      <c r="AZ45" s="158" t="s">
        <v>208</v>
      </c>
      <c r="BA45" s="158" t="s">
        <v>209</v>
      </c>
      <c r="BB45" s="158" t="s">
        <v>210</v>
      </c>
      <c r="BC45" s="158" t="s">
        <v>202</v>
      </c>
      <c r="BD45" s="156"/>
      <c r="BE45" s="158"/>
      <c r="BF45" s="158" t="s">
        <v>207</v>
      </c>
      <c r="BG45" s="158" t="s">
        <v>208</v>
      </c>
      <c r="BH45" s="158" t="s">
        <v>209</v>
      </c>
      <c r="BI45" s="158" t="s">
        <v>210</v>
      </c>
      <c r="BJ45" s="158" t="s">
        <v>202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8.7797470000000004</v>
      </c>
      <c r="G46" s="156"/>
      <c r="H46" s="158" t="s">
        <v>24</v>
      </c>
      <c r="I46" s="158">
        <v>10</v>
      </c>
      <c r="J46" s="158">
        <v>12</v>
      </c>
      <c r="K46" s="158">
        <v>0</v>
      </c>
      <c r="L46" s="158">
        <v>35</v>
      </c>
      <c r="M46" s="158">
        <v>7.0485696999999998</v>
      </c>
      <c r="N46" s="156"/>
      <c r="O46" s="158" t="s">
        <v>250</v>
      </c>
      <c r="P46" s="158">
        <v>970</v>
      </c>
      <c r="Q46" s="158">
        <v>800</v>
      </c>
      <c r="R46" s="158">
        <v>480</v>
      </c>
      <c r="S46" s="158">
        <v>10000</v>
      </c>
      <c r="T46" s="158">
        <v>844.96230000000003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9.8866954000000007E-2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2.6574764000000002</v>
      </c>
      <c r="AI46" s="156"/>
      <c r="AJ46" s="158" t="s">
        <v>26</v>
      </c>
      <c r="AK46" s="158">
        <v>225</v>
      </c>
      <c r="AL46" s="158">
        <v>340</v>
      </c>
      <c r="AM46" s="158">
        <v>0</v>
      </c>
      <c r="AN46" s="158">
        <v>2400</v>
      </c>
      <c r="AO46" s="158">
        <v>76.016425999999996</v>
      </c>
      <c r="AP46" s="156"/>
      <c r="AQ46" s="158" t="s">
        <v>27</v>
      </c>
      <c r="AR46" s="158">
        <v>59</v>
      </c>
      <c r="AS46" s="158">
        <v>70</v>
      </c>
      <c r="AT46" s="158">
        <v>0</v>
      </c>
      <c r="AU46" s="158">
        <v>400</v>
      </c>
      <c r="AV46" s="158">
        <v>59.857129999999998</v>
      </c>
      <c r="AW46" s="156"/>
      <c r="AX46" s="158" t="s">
        <v>251</v>
      </c>
      <c r="AY46" s="158"/>
      <c r="AZ46" s="158"/>
      <c r="BA46" s="158"/>
      <c r="BB46" s="158"/>
      <c r="BC46" s="158"/>
      <c r="BD46" s="156"/>
      <c r="BE46" s="158" t="s">
        <v>252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56</v>
      </c>
      <c r="E2" s="61">
        <v>1449.0020999999999</v>
      </c>
      <c r="F2" s="61">
        <v>259.21449999999999</v>
      </c>
      <c r="G2" s="61">
        <v>23.366343000000001</v>
      </c>
      <c r="H2" s="61">
        <v>13.437720000000001</v>
      </c>
      <c r="I2" s="61">
        <v>9.9286209999999997</v>
      </c>
      <c r="J2" s="61">
        <v>44.355353999999998</v>
      </c>
      <c r="K2" s="61">
        <v>25.890736</v>
      </c>
      <c r="L2" s="61">
        <v>18.46462</v>
      </c>
      <c r="M2" s="61">
        <v>15.361278</v>
      </c>
      <c r="N2" s="61">
        <v>1.6703136999999999</v>
      </c>
      <c r="O2" s="61">
        <v>8.4511950000000002</v>
      </c>
      <c r="P2" s="61">
        <v>628.38620000000003</v>
      </c>
      <c r="Q2" s="61">
        <v>13.813694999999999</v>
      </c>
      <c r="R2" s="61">
        <v>321.18655000000001</v>
      </c>
      <c r="S2" s="61">
        <v>37.124609999999997</v>
      </c>
      <c r="T2" s="61">
        <v>3408.7426999999998</v>
      </c>
      <c r="U2" s="61">
        <v>1.1279587</v>
      </c>
      <c r="V2" s="61">
        <v>13.257705</v>
      </c>
      <c r="W2" s="61">
        <v>176.46742</v>
      </c>
      <c r="X2" s="61">
        <v>114.17766</v>
      </c>
      <c r="Y2" s="61">
        <v>1.1888299</v>
      </c>
      <c r="Z2" s="61">
        <v>0.78655945999999999</v>
      </c>
      <c r="AA2" s="61">
        <v>11.325353</v>
      </c>
      <c r="AB2" s="61">
        <v>1.2731992999999999</v>
      </c>
      <c r="AC2" s="61">
        <v>351.41674999999998</v>
      </c>
      <c r="AD2" s="61">
        <v>5.0025325</v>
      </c>
      <c r="AE2" s="61">
        <v>1.2306541</v>
      </c>
      <c r="AF2" s="61">
        <v>2.2730896</v>
      </c>
      <c r="AG2" s="61">
        <v>270.70931999999999</v>
      </c>
      <c r="AH2" s="61">
        <v>169.50461999999999</v>
      </c>
      <c r="AI2" s="61">
        <v>101.20468</v>
      </c>
      <c r="AJ2" s="61">
        <v>800.66796999999997</v>
      </c>
      <c r="AK2" s="61">
        <v>2842.1723999999999</v>
      </c>
      <c r="AL2" s="61">
        <v>44.749706000000003</v>
      </c>
      <c r="AM2" s="61">
        <v>2166.1895</v>
      </c>
      <c r="AN2" s="61">
        <v>82.414540000000002</v>
      </c>
      <c r="AO2" s="61">
        <v>8.7797470000000004</v>
      </c>
      <c r="AP2" s="61">
        <v>6.6184386999999996</v>
      </c>
      <c r="AQ2" s="61">
        <v>2.1613088</v>
      </c>
      <c r="AR2" s="61">
        <v>7.0485696999999998</v>
      </c>
      <c r="AS2" s="61">
        <v>844.96230000000003</v>
      </c>
      <c r="AT2" s="61">
        <v>9.8866954000000007E-2</v>
      </c>
      <c r="AU2" s="61">
        <v>2.6574764000000002</v>
      </c>
      <c r="AV2" s="61">
        <v>76.016425999999996</v>
      </c>
      <c r="AW2" s="61">
        <v>59.857129999999998</v>
      </c>
      <c r="AX2" s="61">
        <v>5.5654090000000003E-2</v>
      </c>
      <c r="AY2" s="61">
        <v>0.9007809</v>
      </c>
      <c r="AZ2" s="61">
        <v>133.08524</v>
      </c>
      <c r="BA2" s="61">
        <v>21.398966000000001</v>
      </c>
      <c r="BB2" s="61">
        <v>6.1569805000000004</v>
      </c>
      <c r="BC2" s="61">
        <v>7.7926019999999996</v>
      </c>
      <c r="BD2" s="61">
        <v>7.4344250000000001</v>
      </c>
      <c r="BE2" s="61">
        <v>0.30848655000000003</v>
      </c>
      <c r="BF2" s="61">
        <v>1.6587528</v>
      </c>
      <c r="BG2" s="61">
        <v>2.2897788000000001E-4</v>
      </c>
      <c r="BH2" s="61">
        <v>2.4292036000000002E-3</v>
      </c>
      <c r="BI2" s="61">
        <v>2.7586173000000002E-3</v>
      </c>
      <c r="BJ2" s="61">
        <v>2.5959143E-2</v>
      </c>
      <c r="BK2" s="61">
        <v>1.7613684E-5</v>
      </c>
      <c r="BL2" s="61">
        <v>0.18301700000000001</v>
      </c>
      <c r="BM2" s="61">
        <v>1.8525822999999999</v>
      </c>
      <c r="BN2" s="61">
        <v>0.62748444000000003</v>
      </c>
      <c r="BO2" s="61">
        <v>30.419640000000001</v>
      </c>
      <c r="BP2" s="61">
        <v>5.1585083000000003</v>
      </c>
      <c r="BQ2" s="61">
        <v>9.5216480000000008</v>
      </c>
      <c r="BR2" s="61">
        <v>35.55471</v>
      </c>
      <c r="BS2" s="61">
        <v>15.659836</v>
      </c>
      <c r="BT2" s="61">
        <v>6.358816</v>
      </c>
      <c r="BU2" s="61">
        <v>4.3938100000000001E-2</v>
      </c>
      <c r="BV2" s="61">
        <v>2.0169587999999999E-2</v>
      </c>
      <c r="BW2" s="61">
        <v>0.42668562999999998</v>
      </c>
      <c r="BX2" s="61">
        <v>0.65451970000000004</v>
      </c>
      <c r="BY2" s="61">
        <v>5.0111669999999997E-2</v>
      </c>
      <c r="BZ2" s="61">
        <v>8.3796214000000002E-4</v>
      </c>
      <c r="CA2" s="61">
        <v>0.35532373</v>
      </c>
      <c r="CB2" s="61">
        <v>1.2313034E-2</v>
      </c>
      <c r="CC2" s="61">
        <v>5.8711689999999997E-2</v>
      </c>
      <c r="CD2" s="61">
        <v>0.84146719999999997</v>
      </c>
      <c r="CE2" s="61">
        <v>3.723286E-2</v>
      </c>
      <c r="CF2" s="61">
        <v>9.9271799999999993E-2</v>
      </c>
      <c r="CG2" s="61">
        <v>2.4750000000000001E-7</v>
      </c>
      <c r="CH2" s="61">
        <v>1.1962047999999999E-2</v>
      </c>
      <c r="CI2" s="61">
        <v>6.3704499999999997E-3</v>
      </c>
      <c r="CJ2" s="61">
        <v>2.0169852000000001</v>
      </c>
      <c r="CK2" s="61">
        <v>9.7754339999999995E-3</v>
      </c>
      <c r="CL2" s="61">
        <v>0.44967213</v>
      </c>
      <c r="CM2" s="61">
        <v>1.6924186999999999</v>
      </c>
      <c r="CN2" s="61">
        <v>1454.6765</v>
      </c>
      <c r="CO2" s="61">
        <v>2465.8123000000001</v>
      </c>
      <c r="CP2" s="61">
        <v>1152.5259000000001</v>
      </c>
      <c r="CQ2" s="61">
        <v>500.69799999999998</v>
      </c>
      <c r="CR2" s="61">
        <v>271.92617999999999</v>
      </c>
      <c r="CS2" s="61">
        <v>332.23399999999998</v>
      </c>
      <c r="CT2" s="61">
        <v>1394.0406</v>
      </c>
      <c r="CU2" s="61">
        <v>736.87067000000002</v>
      </c>
      <c r="CV2" s="61">
        <v>1043.8711000000001</v>
      </c>
      <c r="CW2" s="61">
        <v>785.05070000000001</v>
      </c>
      <c r="CX2" s="61">
        <v>240.54249999999999</v>
      </c>
      <c r="CY2" s="61">
        <v>1977.0896</v>
      </c>
      <c r="CZ2" s="61">
        <v>739.83123999999998</v>
      </c>
      <c r="DA2" s="61">
        <v>2047.0563</v>
      </c>
      <c r="DB2" s="61">
        <v>2151.9827</v>
      </c>
      <c r="DC2" s="61">
        <v>2662.7422000000001</v>
      </c>
      <c r="DD2" s="61">
        <v>4213.5254000000004</v>
      </c>
      <c r="DE2" s="61">
        <v>768.42664000000002</v>
      </c>
      <c r="DF2" s="61">
        <v>2479.9238</v>
      </c>
      <c r="DG2" s="61">
        <v>950.8329</v>
      </c>
      <c r="DH2" s="61">
        <v>65.554550000000006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21.398966000000001</v>
      </c>
      <c r="B6">
        <f>BB2</f>
        <v>6.1569805000000004</v>
      </c>
      <c r="C6">
        <f>BC2</f>
        <v>7.7926019999999996</v>
      </c>
      <c r="D6">
        <f>BD2</f>
        <v>7.4344250000000001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254</v>
      </c>
      <c r="B2" s="55">
        <v>23618</v>
      </c>
      <c r="C2" s="56">
        <f ca="1">YEAR(TODAY())-YEAR(B2)+IF(TODAY()&gt;=DATE(YEAR(TODAY()),MONTH(B2),DAY(B2)),0,-1)</f>
        <v>56</v>
      </c>
      <c r="E2" s="52">
        <v>150.69999999999999</v>
      </c>
      <c r="F2" s="53" t="s">
        <v>275</v>
      </c>
      <c r="G2" s="52">
        <v>73</v>
      </c>
      <c r="H2" s="51" t="s">
        <v>40</v>
      </c>
      <c r="I2" s="69">
        <f>ROUND(G3/E3^2,1)</f>
        <v>32.1</v>
      </c>
    </row>
    <row r="3" spans="1:9" x14ac:dyDescent="0.3">
      <c r="E3" s="51">
        <f>E2/100</f>
        <v>1.5069999999999999</v>
      </c>
      <c r="F3" s="51" t="s">
        <v>39</v>
      </c>
      <c r="G3" s="51">
        <f>G2</f>
        <v>73</v>
      </c>
      <c r="H3" s="51" t="s">
        <v>40</v>
      </c>
      <c r="I3" s="69"/>
    </row>
    <row r="4" spans="1:9" x14ac:dyDescent="0.3">
      <c r="A4" t="s">
        <v>272</v>
      </c>
    </row>
    <row r="5" spans="1:9" x14ac:dyDescent="0.3">
      <c r="B5" s="60">
        <v>44245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성인예, ID : H1900602)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2021년 02월 26일 11:30:39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4" t="s">
        <v>195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18" customHeight="1" x14ac:dyDescent="0.3">
      <c r="A3" s="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8" customHeight="1" thickBot="1" x14ac:dyDescent="0.35">
      <c r="A4" s="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8" customHeight="1" x14ac:dyDescent="0.3">
      <c r="A5" s="6"/>
      <c r="B5" s="72" t="s">
        <v>274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19" ht="18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8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8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8" customHeight="1" thickBot="1" x14ac:dyDescent="0.3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18" customHeight="1" x14ac:dyDescent="0.3">
      <c r="C10" s="82" t="s">
        <v>30</v>
      </c>
      <c r="D10" s="82"/>
      <c r="E10" s="83"/>
      <c r="F10" s="86">
        <f>'개인정보 및 신체계측 입력'!B5</f>
        <v>44245</v>
      </c>
      <c r="G10" s="87"/>
      <c r="H10" s="87"/>
      <c r="I10" s="87"/>
      <c r="K10" s="103" t="s">
        <v>33</v>
      </c>
      <c r="L10" s="104"/>
      <c r="M10" s="103" t="s">
        <v>34</v>
      </c>
      <c r="N10" s="104"/>
      <c r="O10" s="103" t="s">
        <v>35</v>
      </c>
      <c r="P10" s="103"/>
      <c r="Q10" s="103"/>
      <c r="R10" s="103"/>
      <c r="S10" s="103"/>
    </row>
    <row r="11" spans="1:19" ht="18" customHeight="1" thickBot="1" x14ac:dyDescent="0.35">
      <c r="C11" s="84"/>
      <c r="D11" s="84"/>
      <c r="E11" s="85"/>
      <c r="F11" s="88"/>
      <c r="G11" s="88"/>
      <c r="H11" s="88"/>
      <c r="I11" s="8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82" t="s">
        <v>32</v>
      </c>
      <c r="D12" s="82"/>
      <c r="E12" s="83"/>
      <c r="F12" s="91">
        <f ca="1">'개인정보 및 신체계측 입력'!C2</f>
        <v>56</v>
      </c>
      <c r="G12" s="91"/>
      <c r="H12" s="91"/>
      <c r="I12" s="91"/>
      <c r="K12" s="120">
        <f>'개인정보 및 신체계측 입력'!E2</f>
        <v>150.69999999999999</v>
      </c>
      <c r="L12" s="121"/>
      <c r="M12" s="114">
        <f>'개인정보 및 신체계측 입력'!G2</f>
        <v>73</v>
      </c>
      <c r="N12" s="115"/>
      <c r="O12" s="110" t="s">
        <v>270</v>
      </c>
      <c r="P12" s="104"/>
      <c r="Q12" s="87">
        <f>'개인정보 및 신체계측 입력'!I2</f>
        <v>32.1</v>
      </c>
      <c r="R12" s="87"/>
      <c r="S12" s="87"/>
    </row>
    <row r="13" spans="1:19" ht="18" customHeight="1" thickBot="1" x14ac:dyDescent="0.35">
      <c r="C13" s="89"/>
      <c r="D13" s="89"/>
      <c r="E13" s="90"/>
      <c r="F13" s="92"/>
      <c r="G13" s="92"/>
      <c r="H13" s="92"/>
      <c r="I13" s="92"/>
      <c r="K13" s="122"/>
      <c r="L13" s="123"/>
      <c r="M13" s="116"/>
      <c r="N13" s="117"/>
      <c r="O13" s="111"/>
      <c r="P13" s="112"/>
      <c r="Q13" s="88"/>
      <c r="R13" s="88"/>
      <c r="S13" s="88"/>
    </row>
    <row r="14" spans="1:19" ht="18" customHeight="1" x14ac:dyDescent="0.3">
      <c r="C14" s="84" t="s">
        <v>31</v>
      </c>
      <c r="D14" s="84"/>
      <c r="E14" s="85"/>
      <c r="F14" s="88" t="str">
        <f>MID('DRIs DATA'!B1,28,3)</f>
        <v>성인예</v>
      </c>
      <c r="G14" s="88"/>
      <c r="H14" s="88"/>
      <c r="I14" s="88"/>
      <c r="K14" s="122"/>
      <c r="L14" s="123"/>
      <c r="M14" s="116"/>
      <c r="N14" s="117"/>
      <c r="O14" s="111"/>
      <c r="P14" s="112"/>
      <c r="Q14" s="88"/>
      <c r="R14" s="88"/>
      <c r="S14" s="88"/>
    </row>
    <row r="15" spans="1:19" ht="18" customHeight="1" thickBot="1" x14ac:dyDescent="0.35">
      <c r="C15" s="89"/>
      <c r="D15" s="89"/>
      <c r="E15" s="90"/>
      <c r="F15" s="97"/>
      <c r="G15" s="97"/>
      <c r="H15" s="97"/>
      <c r="I15" s="97"/>
      <c r="K15" s="124"/>
      <c r="L15" s="125"/>
      <c r="M15" s="118"/>
      <c r="N15" s="119"/>
      <c r="O15" s="113"/>
      <c r="P15" s="106"/>
      <c r="Q15" s="97"/>
      <c r="R15" s="97"/>
      <c r="S15" s="9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6" t="s">
        <v>41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2:20" ht="18" customHeight="1" thickBot="1" x14ac:dyDescent="0.3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7" t="s">
        <v>42</v>
      </c>
      <c r="E36" s="77"/>
      <c r="F36" s="77"/>
      <c r="G36" s="77"/>
      <c r="H36" s="77"/>
      <c r="I36" s="34">
        <f>'DRIs DATA'!F8</f>
        <v>79.286000000000001</v>
      </c>
      <c r="J36" s="80" t="s">
        <v>43</v>
      </c>
      <c r="K36" s="80"/>
      <c r="L36" s="80"/>
      <c r="M36" s="80"/>
      <c r="N36" s="35"/>
      <c r="O36" s="100" t="s">
        <v>44</v>
      </c>
      <c r="P36" s="100"/>
      <c r="Q36" s="100"/>
      <c r="R36" s="100"/>
      <c r="S36" s="100"/>
      <c r="T36" s="6"/>
    </row>
    <row r="37" spans="2:20" ht="18" customHeight="1" x14ac:dyDescent="0.3">
      <c r="B37" s="12"/>
      <c r="C37" s="98" t="s">
        <v>181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"/>
    </row>
    <row r="38" spans="2:20" ht="18" customHeight="1" x14ac:dyDescent="0.3">
      <c r="B38" s="12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6"/>
    </row>
    <row r="39" spans="2:20" ht="18" customHeight="1" thickBot="1" x14ac:dyDescent="0.35">
      <c r="B39" s="12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7" t="s">
        <v>42</v>
      </c>
      <c r="E41" s="77"/>
      <c r="F41" s="77"/>
      <c r="G41" s="77"/>
      <c r="H41" s="77"/>
      <c r="I41" s="34">
        <f>'DRIs DATA'!G8</f>
        <v>7.1470000000000002</v>
      </c>
      <c r="J41" s="80" t="s">
        <v>43</v>
      </c>
      <c r="K41" s="80"/>
      <c r="L41" s="80"/>
      <c r="M41" s="80"/>
      <c r="N41" s="35"/>
      <c r="O41" s="81" t="s">
        <v>48</v>
      </c>
      <c r="P41" s="81"/>
      <c r="Q41" s="81"/>
      <c r="R41" s="81"/>
      <c r="S41" s="81"/>
      <c r="T41" s="6"/>
    </row>
    <row r="42" spans="2:20" ht="18" customHeight="1" x14ac:dyDescent="0.3">
      <c r="B42" s="6"/>
      <c r="C42" s="102" t="s">
        <v>183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6"/>
    </row>
    <row r="43" spans="2:20" ht="18" customHeight="1" x14ac:dyDescent="0.3">
      <c r="B43" s="6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6"/>
    </row>
    <row r="44" spans="2:20" ht="18" customHeight="1" thickBot="1" x14ac:dyDescent="0.35">
      <c r="B44" s="6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1" t="s">
        <v>42</v>
      </c>
      <c r="E46" s="101"/>
      <c r="F46" s="101"/>
      <c r="G46" s="101"/>
      <c r="H46" s="101"/>
      <c r="I46" s="34">
        <f>'DRIs DATA'!H8</f>
        <v>13.567</v>
      </c>
      <c r="J46" s="80" t="s">
        <v>43</v>
      </c>
      <c r="K46" s="80"/>
      <c r="L46" s="80"/>
      <c r="M46" s="80"/>
      <c r="N46" s="35"/>
      <c r="O46" s="81" t="s">
        <v>47</v>
      </c>
      <c r="P46" s="81"/>
      <c r="Q46" s="81"/>
      <c r="R46" s="81"/>
      <c r="S46" s="81"/>
      <c r="T46" s="6"/>
    </row>
    <row r="47" spans="2:20" ht="18" customHeight="1" x14ac:dyDescent="0.3">
      <c r="B47" s="6"/>
      <c r="C47" s="102" t="s">
        <v>182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6"/>
    </row>
    <row r="48" spans="2:20" ht="18" customHeight="1" thickBot="1" x14ac:dyDescent="0.35">
      <c r="B48" s="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6" t="s">
        <v>190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8"/>
    </row>
    <row r="54" spans="1:20" ht="18" customHeight="1" thickBot="1" x14ac:dyDescent="0.3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6" t="s">
        <v>163</v>
      </c>
      <c r="D69" s="76"/>
      <c r="E69" s="76"/>
      <c r="F69" s="76"/>
      <c r="G69" s="76"/>
      <c r="H69" s="77" t="s">
        <v>169</v>
      </c>
      <c r="I69" s="77"/>
      <c r="J69" s="77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78">
        <f>ROUND('그룹 전체 사용자의 일일 입력'!D6/MAX('그룹 전체 사용자의 일일 입력'!$B$6,'그룹 전체 사용자의 일일 입력'!$C$6,'그룹 전체 사용자의 일일 입력'!$D$6),1)</f>
        <v>1</v>
      </c>
      <c r="P69" s="78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79" t="s">
        <v>164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6" t="s">
        <v>50</v>
      </c>
      <c r="D72" s="76"/>
      <c r="E72" s="76"/>
      <c r="F72" s="76"/>
      <c r="G72" s="76"/>
      <c r="H72" s="38"/>
      <c r="I72" s="77" t="s">
        <v>51</v>
      </c>
      <c r="J72" s="77"/>
      <c r="K72" s="36">
        <f>ROUND('DRIs DATA'!L8,1)</f>
        <v>10</v>
      </c>
      <c r="L72" s="36" t="s">
        <v>52</v>
      </c>
      <c r="M72" s="36">
        <f>ROUND('DRIs DATA'!K8,1)</f>
        <v>5.2</v>
      </c>
      <c r="N72" s="80" t="s">
        <v>53</v>
      </c>
      <c r="O72" s="80"/>
      <c r="P72" s="80"/>
      <c r="Q72" s="80"/>
      <c r="R72" s="39"/>
      <c r="S72" s="35"/>
      <c r="T72" s="6"/>
    </row>
    <row r="73" spans="2:21" ht="18" customHeight="1" x14ac:dyDescent="0.3">
      <c r="B73" s="6"/>
      <c r="C73" s="102" t="s">
        <v>180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6"/>
      <c r="U73" s="13"/>
    </row>
    <row r="74" spans="2:21" ht="18" customHeight="1" thickBot="1" x14ac:dyDescent="0.35">
      <c r="B74" s="6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6" t="s">
        <v>191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8"/>
    </row>
    <row r="78" spans="2:21" ht="18" customHeight="1" thickBot="1" x14ac:dyDescent="0.35"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4" t="s">
        <v>267</v>
      </c>
      <c r="C93" s="95"/>
      <c r="D93" s="95"/>
      <c r="E93" s="95"/>
      <c r="F93" s="95"/>
      <c r="G93" s="95"/>
      <c r="H93" s="95"/>
      <c r="I93" s="95"/>
      <c r="J93" s="96"/>
      <c r="L93" s="94" t="s">
        <v>174</v>
      </c>
      <c r="M93" s="95"/>
      <c r="N93" s="95"/>
      <c r="O93" s="95"/>
      <c r="P93" s="95"/>
      <c r="Q93" s="95"/>
      <c r="R93" s="95"/>
      <c r="S93" s="95"/>
      <c r="T93" s="96"/>
    </row>
    <row r="94" spans="1:21" ht="18" customHeight="1" x14ac:dyDescent="0.3">
      <c r="B94" s="155" t="s">
        <v>170</v>
      </c>
      <c r="C94" s="153"/>
      <c r="D94" s="153"/>
      <c r="E94" s="153"/>
      <c r="F94" s="151">
        <f>ROUND('DRIs DATA'!F16/'DRIs DATA'!C16*100,2)</f>
        <v>42.82</v>
      </c>
      <c r="G94" s="151"/>
      <c r="H94" s="153" t="s">
        <v>166</v>
      </c>
      <c r="I94" s="153"/>
      <c r="J94" s="154"/>
      <c r="L94" s="155" t="s">
        <v>170</v>
      </c>
      <c r="M94" s="153"/>
      <c r="N94" s="153"/>
      <c r="O94" s="153"/>
      <c r="P94" s="153"/>
      <c r="Q94" s="23">
        <f>ROUND('DRIs DATA'!M16/'DRIs DATA'!K16*100,2)</f>
        <v>110.48</v>
      </c>
      <c r="R94" s="153" t="s">
        <v>166</v>
      </c>
      <c r="S94" s="153"/>
      <c r="T94" s="15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9" t="s">
        <v>179</v>
      </c>
      <c r="C96" s="140"/>
      <c r="D96" s="140"/>
      <c r="E96" s="140"/>
      <c r="F96" s="140"/>
      <c r="G96" s="140"/>
      <c r="H96" s="140"/>
      <c r="I96" s="140"/>
      <c r="J96" s="141"/>
      <c r="L96" s="145" t="s">
        <v>172</v>
      </c>
      <c r="M96" s="146"/>
      <c r="N96" s="146"/>
      <c r="O96" s="146"/>
      <c r="P96" s="146"/>
      <c r="Q96" s="146"/>
      <c r="R96" s="146"/>
      <c r="S96" s="146"/>
      <c r="T96" s="147"/>
    </row>
    <row r="97" spans="2:21" ht="18" customHeight="1" x14ac:dyDescent="0.3">
      <c r="B97" s="139"/>
      <c r="C97" s="140"/>
      <c r="D97" s="140"/>
      <c r="E97" s="140"/>
      <c r="F97" s="140"/>
      <c r="G97" s="140"/>
      <c r="H97" s="140"/>
      <c r="I97" s="140"/>
      <c r="J97" s="141"/>
      <c r="L97" s="145"/>
      <c r="M97" s="146"/>
      <c r="N97" s="146"/>
      <c r="O97" s="146"/>
      <c r="P97" s="146"/>
      <c r="Q97" s="146"/>
      <c r="R97" s="146"/>
      <c r="S97" s="146"/>
      <c r="T97" s="147"/>
    </row>
    <row r="98" spans="2:21" ht="18" customHeight="1" x14ac:dyDescent="0.3">
      <c r="B98" s="139"/>
      <c r="C98" s="140"/>
      <c r="D98" s="140"/>
      <c r="E98" s="140"/>
      <c r="F98" s="140"/>
      <c r="G98" s="140"/>
      <c r="H98" s="140"/>
      <c r="I98" s="140"/>
      <c r="J98" s="141"/>
      <c r="L98" s="145"/>
      <c r="M98" s="146"/>
      <c r="N98" s="146"/>
      <c r="O98" s="146"/>
      <c r="P98" s="146"/>
      <c r="Q98" s="146"/>
      <c r="R98" s="146"/>
      <c r="S98" s="146"/>
      <c r="T98" s="147"/>
    </row>
    <row r="99" spans="2:21" ht="18" customHeight="1" x14ac:dyDescent="0.3">
      <c r="B99" s="139"/>
      <c r="C99" s="140"/>
      <c r="D99" s="140"/>
      <c r="E99" s="140"/>
      <c r="F99" s="140"/>
      <c r="G99" s="140"/>
      <c r="H99" s="140"/>
      <c r="I99" s="140"/>
      <c r="J99" s="141"/>
      <c r="L99" s="145"/>
      <c r="M99" s="146"/>
      <c r="N99" s="146"/>
      <c r="O99" s="146"/>
      <c r="P99" s="146"/>
      <c r="Q99" s="146"/>
      <c r="R99" s="146"/>
      <c r="S99" s="146"/>
      <c r="T99" s="147"/>
    </row>
    <row r="100" spans="2:21" ht="18" customHeight="1" x14ac:dyDescent="0.3">
      <c r="B100" s="139"/>
      <c r="C100" s="140"/>
      <c r="D100" s="140"/>
      <c r="E100" s="140"/>
      <c r="F100" s="140"/>
      <c r="G100" s="140"/>
      <c r="H100" s="140"/>
      <c r="I100" s="140"/>
      <c r="J100" s="141"/>
      <c r="L100" s="145"/>
      <c r="M100" s="146"/>
      <c r="N100" s="146"/>
      <c r="O100" s="146"/>
      <c r="P100" s="146"/>
      <c r="Q100" s="146"/>
      <c r="R100" s="146"/>
      <c r="S100" s="146"/>
      <c r="T100" s="147"/>
      <c r="U100" s="17"/>
    </row>
    <row r="101" spans="2:21" ht="18" customHeight="1" thickBot="1" x14ac:dyDescent="0.35">
      <c r="B101" s="142"/>
      <c r="C101" s="143"/>
      <c r="D101" s="143"/>
      <c r="E101" s="143"/>
      <c r="F101" s="143"/>
      <c r="G101" s="143"/>
      <c r="H101" s="143"/>
      <c r="I101" s="143"/>
      <c r="J101" s="144"/>
      <c r="L101" s="148"/>
      <c r="M101" s="149"/>
      <c r="N101" s="149"/>
      <c r="O101" s="149"/>
      <c r="P101" s="149"/>
      <c r="Q101" s="149"/>
      <c r="R101" s="149"/>
      <c r="S101" s="149"/>
      <c r="T101" s="15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6" t="s">
        <v>192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8"/>
    </row>
    <row r="105" spans="2:21" ht="18" customHeight="1" thickBot="1" x14ac:dyDescent="0.35">
      <c r="B105" s="129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7" t="s">
        <v>263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264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 x14ac:dyDescent="0.3">
      <c r="B121" s="43" t="s">
        <v>170</v>
      </c>
      <c r="C121" s="16"/>
      <c r="D121" s="16"/>
      <c r="E121" s="15"/>
      <c r="F121" s="151">
        <f>ROUND('DRIs DATA'!F26/'DRIs DATA'!C26*100,2)</f>
        <v>114.18</v>
      </c>
      <c r="G121" s="151"/>
      <c r="H121" s="153" t="s">
        <v>165</v>
      </c>
      <c r="I121" s="153"/>
      <c r="J121" s="154"/>
      <c r="L121" s="42" t="s">
        <v>170</v>
      </c>
      <c r="M121" s="20"/>
      <c r="N121" s="20"/>
      <c r="O121" s="23"/>
      <c r="P121" s="6"/>
      <c r="Q121" s="58">
        <f>ROUND('DRIs DATA'!AH26/'DRIs DATA'!AE26*100,2)</f>
        <v>84.88</v>
      </c>
      <c r="R121" s="153" t="s">
        <v>165</v>
      </c>
      <c r="S121" s="153"/>
      <c r="T121" s="15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2" t="s">
        <v>173</v>
      </c>
      <c r="C123" s="133"/>
      <c r="D123" s="133"/>
      <c r="E123" s="133"/>
      <c r="F123" s="133"/>
      <c r="G123" s="133"/>
      <c r="H123" s="133"/>
      <c r="I123" s="133"/>
      <c r="J123" s="134"/>
      <c r="L123" s="132" t="s">
        <v>268</v>
      </c>
      <c r="M123" s="133"/>
      <c r="N123" s="133"/>
      <c r="O123" s="133"/>
      <c r="P123" s="133"/>
      <c r="Q123" s="133"/>
      <c r="R123" s="133"/>
      <c r="S123" s="133"/>
      <c r="T123" s="134"/>
    </row>
    <row r="124" spans="2:20" ht="18" customHeight="1" x14ac:dyDescent="0.3">
      <c r="B124" s="132"/>
      <c r="C124" s="133"/>
      <c r="D124" s="133"/>
      <c r="E124" s="133"/>
      <c r="F124" s="133"/>
      <c r="G124" s="133"/>
      <c r="H124" s="133"/>
      <c r="I124" s="133"/>
      <c r="J124" s="134"/>
      <c r="L124" s="132"/>
      <c r="M124" s="133"/>
      <c r="N124" s="133"/>
      <c r="O124" s="133"/>
      <c r="P124" s="133"/>
      <c r="Q124" s="133"/>
      <c r="R124" s="133"/>
      <c r="S124" s="133"/>
      <c r="T124" s="134"/>
    </row>
    <row r="125" spans="2:20" ht="18" customHeight="1" x14ac:dyDescent="0.3">
      <c r="B125" s="132"/>
      <c r="C125" s="133"/>
      <c r="D125" s="133"/>
      <c r="E125" s="133"/>
      <c r="F125" s="133"/>
      <c r="G125" s="133"/>
      <c r="H125" s="133"/>
      <c r="I125" s="133"/>
      <c r="J125" s="134"/>
      <c r="L125" s="132"/>
      <c r="M125" s="133"/>
      <c r="N125" s="133"/>
      <c r="O125" s="133"/>
      <c r="P125" s="133"/>
      <c r="Q125" s="133"/>
      <c r="R125" s="133"/>
      <c r="S125" s="133"/>
      <c r="T125" s="134"/>
    </row>
    <row r="126" spans="2:20" ht="18" customHeight="1" x14ac:dyDescent="0.3">
      <c r="B126" s="132"/>
      <c r="C126" s="133"/>
      <c r="D126" s="133"/>
      <c r="E126" s="133"/>
      <c r="F126" s="133"/>
      <c r="G126" s="133"/>
      <c r="H126" s="133"/>
      <c r="I126" s="133"/>
      <c r="J126" s="134"/>
      <c r="L126" s="132"/>
      <c r="M126" s="133"/>
      <c r="N126" s="133"/>
      <c r="O126" s="133"/>
      <c r="P126" s="133"/>
      <c r="Q126" s="133"/>
      <c r="R126" s="133"/>
      <c r="S126" s="133"/>
      <c r="T126" s="134"/>
    </row>
    <row r="127" spans="2:20" ht="18" customHeight="1" x14ac:dyDescent="0.3">
      <c r="B127" s="132"/>
      <c r="C127" s="133"/>
      <c r="D127" s="133"/>
      <c r="E127" s="133"/>
      <c r="F127" s="133"/>
      <c r="G127" s="133"/>
      <c r="H127" s="133"/>
      <c r="I127" s="133"/>
      <c r="J127" s="134"/>
      <c r="L127" s="132"/>
      <c r="M127" s="133"/>
      <c r="N127" s="133"/>
      <c r="O127" s="133"/>
      <c r="P127" s="133"/>
      <c r="Q127" s="133"/>
      <c r="R127" s="133"/>
      <c r="S127" s="133"/>
      <c r="T127" s="134"/>
    </row>
    <row r="128" spans="2:20" ht="17.25" thickBot="1" x14ac:dyDescent="0.35">
      <c r="B128" s="135"/>
      <c r="C128" s="136"/>
      <c r="D128" s="136"/>
      <c r="E128" s="136"/>
      <c r="F128" s="136"/>
      <c r="G128" s="136"/>
      <c r="H128" s="136"/>
      <c r="I128" s="136"/>
      <c r="J128" s="137"/>
      <c r="L128" s="135"/>
      <c r="M128" s="136"/>
      <c r="N128" s="136"/>
      <c r="O128" s="136"/>
      <c r="P128" s="136"/>
      <c r="Q128" s="136"/>
      <c r="R128" s="136"/>
      <c r="S128" s="136"/>
      <c r="T128" s="13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6" t="s">
        <v>261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8"/>
      <c r="N130" s="57"/>
      <c r="O130" s="126" t="s">
        <v>262</v>
      </c>
      <c r="P130" s="127"/>
      <c r="Q130" s="127"/>
      <c r="R130" s="127"/>
      <c r="S130" s="127"/>
      <c r="T130" s="128"/>
    </row>
    <row r="131" spans="2:21" ht="18" customHeight="1" thickBot="1" x14ac:dyDescent="0.35">
      <c r="B131" s="129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1"/>
      <c r="N131" s="57"/>
      <c r="O131" s="129"/>
      <c r="P131" s="130"/>
      <c r="Q131" s="130"/>
      <c r="R131" s="130"/>
      <c r="S131" s="130"/>
      <c r="T131" s="13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6" t="s">
        <v>193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8"/>
    </row>
    <row r="156" spans="2:21" ht="18" customHeight="1" thickBot="1" x14ac:dyDescent="0.35">
      <c r="B156" s="129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7" t="s">
        <v>265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175</v>
      </c>
      <c r="M171" s="108"/>
      <c r="N171" s="108"/>
      <c r="O171" s="108"/>
      <c r="P171" s="108"/>
      <c r="Q171" s="108"/>
      <c r="R171" s="108"/>
      <c r="S171" s="109"/>
    </row>
    <row r="172" spans="2:19" ht="18" customHeight="1" x14ac:dyDescent="0.3">
      <c r="B172" s="42" t="s">
        <v>170</v>
      </c>
      <c r="C172" s="20"/>
      <c r="D172" s="20"/>
      <c r="E172" s="6"/>
      <c r="F172" s="151">
        <f>ROUND('DRIs DATA'!F36/'DRIs DATA'!C36*100,2)</f>
        <v>33.840000000000003</v>
      </c>
      <c r="G172" s="15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189.48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2" t="s">
        <v>184</v>
      </c>
      <c r="C174" s="133"/>
      <c r="D174" s="133"/>
      <c r="E174" s="133"/>
      <c r="F174" s="133"/>
      <c r="G174" s="133"/>
      <c r="H174" s="133"/>
      <c r="I174" s="133"/>
      <c r="J174" s="134"/>
      <c r="L174" s="132" t="s">
        <v>186</v>
      </c>
      <c r="M174" s="133"/>
      <c r="N174" s="133"/>
      <c r="O174" s="133"/>
      <c r="P174" s="133"/>
      <c r="Q174" s="133"/>
      <c r="R174" s="133"/>
      <c r="S174" s="134"/>
    </row>
    <row r="175" spans="2:19" ht="18" customHeight="1" x14ac:dyDescent="0.3">
      <c r="B175" s="132"/>
      <c r="C175" s="133"/>
      <c r="D175" s="133"/>
      <c r="E175" s="133"/>
      <c r="F175" s="133"/>
      <c r="G175" s="133"/>
      <c r="H175" s="133"/>
      <c r="I175" s="133"/>
      <c r="J175" s="134"/>
      <c r="L175" s="132"/>
      <c r="M175" s="133"/>
      <c r="N175" s="133"/>
      <c r="O175" s="133"/>
      <c r="P175" s="133"/>
      <c r="Q175" s="133"/>
      <c r="R175" s="133"/>
      <c r="S175" s="134"/>
    </row>
    <row r="176" spans="2:19" ht="18" customHeight="1" x14ac:dyDescent="0.3">
      <c r="B176" s="132"/>
      <c r="C176" s="133"/>
      <c r="D176" s="133"/>
      <c r="E176" s="133"/>
      <c r="F176" s="133"/>
      <c r="G176" s="133"/>
      <c r="H176" s="133"/>
      <c r="I176" s="133"/>
      <c r="J176" s="134"/>
      <c r="L176" s="132"/>
      <c r="M176" s="133"/>
      <c r="N176" s="133"/>
      <c r="O176" s="133"/>
      <c r="P176" s="133"/>
      <c r="Q176" s="133"/>
      <c r="R176" s="133"/>
      <c r="S176" s="134"/>
    </row>
    <row r="177" spans="2:19" ht="18" customHeight="1" x14ac:dyDescent="0.3">
      <c r="B177" s="132"/>
      <c r="C177" s="133"/>
      <c r="D177" s="133"/>
      <c r="E177" s="133"/>
      <c r="F177" s="133"/>
      <c r="G177" s="133"/>
      <c r="H177" s="133"/>
      <c r="I177" s="133"/>
      <c r="J177" s="134"/>
      <c r="L177" s="132"/>
      <c r="M177" s="133"/>
      <c r="N177" s="133"/>
      <c r="O177" s="133"/>
      <c r="P177" s="133"/>
      <c r="Q177" s="133"/>
      <c r="R177" s="133"/>
      <c r="S177" s="134"/>
    </row>
    <row r="178" spans="2:19" ht="18" customHeight="1" x14ac:dyDescent="0.3">
      <c r="B178" s="132"/>
      <c r="C178" s="133"/>
      <c r="D178" s="133"/>
      <c r="E178" s="133"/>
      <c r="F178" s="133"/>
      <c r="G178" s="133"/>
      <c r="H178" s="133"/>
      <c r="I178" s="133"/>
      <c r="J178" s="134"/>
      <c r="L178" s="132"/>
      <c r="M178" s="133"/>
      <c r="N178" s="133"/>
      <c r="O178" s="133"/>
      <c r="P178" s="133"/>
      <c r="Q178" s="133"/>
      <c r="R178" s="133"/>
      <c r="S178" s="134"/>
    </row>
    <row r="179" spans="2:19" ht="18" customHeight="1" x14ac:dyDescent="0.3">
      <c r="B179" s="132"/>
      <c r="C179" s="133"/>
      <c r="D179" s="133"/>
      <c r="E179" s="133"/>
      <c r="F179" s="133"/>
      <c r="G179" s="133"/>
      <c r="H179" s="133"/>
      <c r="I179" s="133"/>
      <c r="J179" s="134"/>
      <c r="L179" s="132"/>
      <c r="M179" s="133"/>
      <c r="N179" s="133"/>
      <c r="O179" s="133"/>
      <c r="P179" s="133"/>
      <c r="Q179" s="133"/>
      <c r="R179" s="133"/>
      <c r="S179" s="134"/>
    </row>
    <row r="180" spans="2:19" ht="18" customHeight="1" thickBot="1" x14ac:dyDescent="0.35">
      <c r="B180" s="135"/>
      <c r="C180" s="136"/>
      <c r="D180" s="136"/>
      <c r="E180" s="136"/>
      <c r="F180" s="136"/>
      <c r="G180" s="136"/>
      <c r="H180" s="136"/>
      <c r="I180" s="136"/>
      <c r="J180" s="137"/>
      <c r="L180" s="132"/>
      <c r="M180" s="133"/>
      <c r="N180" s="133"/>
      <c r="O180" s="133"/>
      <c r="P180" s="133"/>
      <c r="Q180" s="133"/>
      <c r="R180" s="133"/>
      <c r="S180" s="13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2"/>
      <c r="M181" s="133"/>
      <c r="N181" s="133"/>
      <c r="O181" s="133"/>
      <c r="P181" s="133"/>
      <c r="Q181" s="133"/>
      <c r="R181" s="133"/>
      <c r="S181" s="134"/>
    </row>
    <row r="182" spans="2:19" ht="18" customHeight="1" thickBot="1" x14ac:dyDescent="0.35">
      <c r="L182" s="135"/>
      <c r="M182" s="136"/>
      <c r="N182" s="136"/>
      <c r="O182" s="136"/>
      <c r="P182" s="136"/>
      <c r="Q182" s="136"/>
      <c r="R182" s="136"/>
      <c r="S182" s="137"/>
    </row>
    <row r="183" spans="2:19" ht="18" customHeight="1" x14ac:dyDescent="0.3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7" t="s">
        <v>266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1">
        <f>ROUND('DRIs DATA'!F46/'DRIs DATA'!C46*100,2)</f>
        <v>87.8</v>
      </c>
      <c r="G197" s="151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2" t="s">
        <v>185</v>
      </c>
      <c r="C199" s="133"/>
      <c r="D199" s="133"/>
      <c r="E199" s="133"/>
      <c r="F199" s="133"/>
      <c r="G199" s="133"/>
      <c r="H199" s="133"/>
      <c r="I199" s="133"/>
      <c r="J199" s="134"/>
      <c r="S199" s="6"/>
    </row>
    <row r="200" spans="2:20" ht="18" customHeight="1" x14ac:dyDescent="0.3">
      <c r="B200" s="132"/>
      <c r="C200" s="133"/>
      <c r="D200" s="133"/>
      <c r="E200" s="133"/>
      <c r="F200" s="133"/>
      <c r="G200" s="133"/>
      <c r="H200" s="133"/>
      <c r="I200" s="133"/>
      <c r="J200" s="134"/>
      <c r="S200" s="6"/>
    </row>
    <row r="201" spans="2:20" ht="18" customHeight="1" x14ac:dyDescent="0.3">
      <c r="B201" s="132"/>
      <c r="C201" s="133"/>
      <c r="D201" s="133"/>
      <c r="E201" s="133"/>
      <c r="F201" s="133"/>
      <c r="G201" s="133"/>
      <c r="H201" s="133"/>
      <c r="I201" s="133"/>
      <c r="J201" s="134"/>
      <c r="S201" s="6"/>
    </row>
    <row r="202" spans="2:20" ht="18" customHeight="1" x14ac:dyDescent="0.3">
      <c r="B202" s="132"/>
      <c r="C202" s="133"/>
      <c r="D202" s="133"/>
      <c r="E202" s="133"/>
      <c r="F202" s="133"/>
      <c r="G202" s="133"/>
      <c r="H202" s="133"/>
      <c r="I202" s="133"/>
      <c r="J202" s="134"/>
      <c r="S202" s="6"/>
    </row>
    <row r="203" spans="2:20" ht="18" customHeight="1" x14ac:dyDescent="0.3">
      <c r="B203" s="132"/>
      <c r="C203" s="133"/>
      <c r="D203" s="133"/>
      <c r="E203" s="133"/>
      <c r="F203" s="133"/>
      <c r="G203" s="133"/>
      <c r="H203" s="133"/>
      <c r="I203" s="133"/>
      <c r="J203" s="134"/>
      <c r="S203" s="6"/>
    </row>
    <row r="204" spans="2:20" ht="18" customHeight="1" thickBot="1" x14ac:dyDescent="0.35">
      <c r="B204" s="135"/>
      <c r="C204" s="136"/>
      <c r="D204" s="136"/>
      <c r="E204" s="136"/>
      <c r="F204" s="136"/>
      <c r="G204" s="136"/>
      <c r="H204" s="136"/>
      <c r="I204" s="136"/>
      <c r="J204" s="137"/>
      <c r="S204" s="6"/>
    </row>
    <row r="205" spans="2:20" ht="18" customHeight="1" thickBot="1" x14ac:dyDescent="0.35">
      <c r="K205" s="10"/>
    </row>
    <row r="206" spans="2:20" ht="18" customHeight="1" x14ac:dyDescent="0.3">
      <c r="B206" s="126" t="s">
        <v>194</v>
      </c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8"/>
    </row>
    <row r="207" spans="2:20" ht="18" customHeight="1" thickBot="1" x14ac:dyDescent="0.35">
      <c r="B207" s="129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2" t="s">
        <v>187</v>
      </c>
      <c r="C209" s="152"/>
      <c r="D209" s="152"/>
      <c r="E209" s="152"/>
      <c r="F209" s="152"/>
      <c r="G209" s="152"/>
      <c r="H209" s="152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8" t="s">
        <v>189</v>
      </c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2021-02-26T04:48:44Z</dcterms:modified>
</cp:coreProperties>
</file>