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<sst xmlns="http://schemas.openxmlformats.org/spreadsheetml/2006/main" count="692" uniqueCount="283">
  <si>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</si>
  <si>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</si>
  <si>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</si>
  <si>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</si>
  <si>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</si>
  <si>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</si>
  <si>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</si>
  <si>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</si>
  <si>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</si>
  <si>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</si>
  <si>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</si>
  <si>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</si>
  <si>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</si>
  <si>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</si>
  <si>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</si>
  <si>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</si>
  <si>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</si>
  <si>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</si>
  <si>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</si>
  <si>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</si>
  <si>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</si>
  <si>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</si>
  <si>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</si>
  <si>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</si>
  <si>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</si>
  <si>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</si>
  <si>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</si>
  <si>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</si>
  <si>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</si>
  <si>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</si>
  <si>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</si>
  <si>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</si>
  <si>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</si>
  <si>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</si>
  <si>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</si>
  <si>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</si>
  <si>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</si>
  <si>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</si>
  <si>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</si>
  <si>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</si>
  <si>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</si>
  <si>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</si>
  <si>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</si>
  <si>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</si>
  <si>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</si>
  <si>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</si>
  <si>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</si>
  <si>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</si>
  <si>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</si>
  <si>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</si>
  <si>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</si>
  <si>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</si>
  <si>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</si>
  <si>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</si>
  <si>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</si>
  <si>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</si>
  <si>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</si>
  <si>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</si>
  <si>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</si>
  <si>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</si>
  <si>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</si>
  <si>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</si>
  <si>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</si>
  <si>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</si>
  <si>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</si>
  <si>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</si>
  <si>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</si>
  <si>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</si>
  <si>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</si>
  <si>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</si>
  <si>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</si>
  <si>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</si>
  <si>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</si>
  <si>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</si>
  <si>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</si>
  <si>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</si>
  <si>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</si>
  <si>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</si>
  <si>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</si>
  <si>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</si>
  <si>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</si>
  <si>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</si>
  <si>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</si>
  <si>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</si>
  <si>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</si>
  <si>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</si>
  <si>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</si>
  <si>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</si>
  <si>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</si>
  <si>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</si>
  <si>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</si>
  <si>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</si>
  <si>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</si>
  <si>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</si>
  <si>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</si>
  <si>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</si>
  <si>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</si>
  <si>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</si>
  <si>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</si>
  <si>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</si>
  <si>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</si>
  <si>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</si>
  <si>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</si>
  <si>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</si>
  <si>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</si>
  <si>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</si>
  <si>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</si>
  <si>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</si>
  <si>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</si>
  <si>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</si>
  <si>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</si>
  <si>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</si>
  <si>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</si>
  <si>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</si>
  <si>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</si>
  <si>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</si>
  <si>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</si>
  <si>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</si>
  <si>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</si>
  <si>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</si>
  <si>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</si>
  <si>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</si>
  <si>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</si>
  <si>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</si>
  <si>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</si>
  <si>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</si>
  <si>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</si>
  <si>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</si>
  <si>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</si>
  <si>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</si>
  <si>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</si>
  <si>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</si>
  <si>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</si>
  <si>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</si>
  <si>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</si>
  <si>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</si>
  <si>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</si>
  <si>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</si>
  <si>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</si>
  <si>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</si>
  <si>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</si>
  <si>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</si>
  <si>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</si>
  <si>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</si>
  <si>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</si>
  <si>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</si>
  <si>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</si>
  <si>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</si>
  <si>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</si>
  <si>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</si>
  <si>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</si>
  <si>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</si>
  <si>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</si>
  <si>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</si>
  <si>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</si>
  <si>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</si>
  <si>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</si>
  <si>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</si>
  <si>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</si>
  <si>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</si>
  <si>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</si>
  <si>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</si>
  <si>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</si>
  <si>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</si>
  <si>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</si>
  <si>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</si>
  <si>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</si>
  <si>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</si>
  <si>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</si>
  <si>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</si>
  <si>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</si>
  <si>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</si>
  <si>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</si>
  <si>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</si>
  <si>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</si>
  <si>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</si>
  <si>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</si>
  <si>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</si>
  <si>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</si>
  <si>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</si>
  <si>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</si>
  <si>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</si>
  <si>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</si>
  <si>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</si>
  <si>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</si>
  <si>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</si>
  <si>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</si>
  <si>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</si>
  <si>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</si>
  <si>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</si>
  <si>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</si>
  <si>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</si>
  <si>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</si>
  <si>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</si>
  <si>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</si>
  <si>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</si>
  <si>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</si>
  <si>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</si>
  <si>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</si>
  <si>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</si>
  <si>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</si>
  <si>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</si>
  <si>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</si>
  <si>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</si>
  <si>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</si>
  <si>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</si>
  <si>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</si>
  <si>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</si>
  <si>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</si>
  <si>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</si>
  <si>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</si>
  <si>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</si>
  <si>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</si>
  <si>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</si>
  <si>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</si>
  <si>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</si>
  <si>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</si>
  <si>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</si>
  <si>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</si>
  <si>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</si>
  <si>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</si>
  <si>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</si>
  <si>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</si>
  <si>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</si>
  <si>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</si>
  <si>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</si>
  <si>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</si>
  <si>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</si>
  <si>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</si>
  <si>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</si>
  <si>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</si>
  <si>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</si>
  <si>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</si>
  <si>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</si>
  <si>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</si>
  <si>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</si>
  <si>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</si>
  <si>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</si>
  <si>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</si>
  <si>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</si>
  <si>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</si>
  <si>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</si>
  <si>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</si>
  <si>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</si>
  <si>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</si>
  <si>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</si>
  <si>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</si>
  <si>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</si>
  <si>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</si>
  <si>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</si>
  <si>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</si>
  <si>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</si>
  <si>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</si>
  <si>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</si>
  <si>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</si>
  <si>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</si>
  <si>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</si>
  <si>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</si>
  <si>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</si>
  <si>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</si>
  <si>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</si>
  <si>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</si>
  <si>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</si>
  <si>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</si>
  <si>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</si>
  <si>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</si>
  <si>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</si>
  <si>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</si>
  <si>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</si>
  <si>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</si>
  <si>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</si>
  <si>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</si>
  <si>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</si>
  <si>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</si>
  <si>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</si>
  <si>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</si>
  <si>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</si>
  <si>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</si>
  <si>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</si>
  <si>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H1900605</t>
  </si>
  <si>
    <t>이제민</t>
  </si>
  <si>
    <t>(설문지 : FFQ 95문항 설문지, 사용자 : 이제민, ID : H1900605)</t>
  </si>
  <si>
    <t>2021년 02월 24일 16:05:16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</si>
</sst>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171.90996999999999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6024"/>
        <c:axId val="518937984"/>
      </c:barChart>
      <c:catAx>
        <c:axId val="51893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7984"/>
        <c:crosses val="autoZero"/>
        <c:auto val="1"/>
        <c:lblAlgn val="ctr"/>
        <c:lblOffset val="100"/>
        <c:noMultiLvlLbl val="0"/>
      </c:catAx>
      <c:valAx>
        <c:axId val="51893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6.7256713000000001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4648"/>
        <c:axId val="518945040"/>
      </c:barChart>
      <c:catAx>
        <c:axId val="51894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5040"/>
        <c:crosses val="autoZero"/>
        <c:auto val="1"/>
        <c:lblAlgn val="ctr"/>
        <c:lblOffset val="100"/>
        <c:noMultiLvlLbl val="0"/>
      </c:catAx>
      <c:valAx>
        <c:axId val="51894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0.82513110000000001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6216"/>
        <c:axId val="518943080"/>
      </c:barChart>
      <c:catAx>
        <c:axId val="51894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3080"/>
        <c:crosses val="autoZero"/>
        <c:auto val="1"/>
        <c:lblAlgn val="ctr"/>
        <c:lblOffset val="100"/>
        <c:noMultiLvlLbl val="0"/>
      </c:catAx>
      <c:valAx>
        <c:axId val="51894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2839.9214000000002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5328"/>
        <c:axId val="520592584"/>
      </c:barChart>
      <c:catAx>
        <c:axId val="5205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2584"/>
        <c:crosses val="autoZero"/>
        <c:auto val="1"/>
        <c:lblAlgn val="ctr"/>
        <c:lblOffset val="100"/>
        <c:noMultiLvlLbl val="0"/>
      </c:catAx>
      <c:valAx>
        <c:axId val="52059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6005.652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3368"/>
        <c:axId val="520593760"/>
      </c:barChart>
      <c:catAx>
        <c:axId val="52059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760"/>
        <c:crosses val="autoZero"/>
        <c:auto val="1"/>
        <c:lblAlgn val="ctr"/>
        <c:lblOffset val="100"/>
        <c:noMultiLvlLbl val="0"/>
      </c:catAx>
      <c:valAx>
        <c:axId val="520593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296.38303000000002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4544"/>
        <c:axId val="520585528"/>
      </c:barChart>
      <c:catAx>
        <c:axId val="52059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528"/>
        <c:crosses val="autoZero"/>
        <c:auto val="1"/>
        <c:lblAlgn val="ctr"/>
        <c:lblOffset val="100"/>
        <c:noMultiLvlLbl val="0"/>
      </c:catAx>
      <c:valAx>
        <c:axId val="52058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207.46836999999999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7880"/>
        <c:axId val="520580432"/>
      </c:barChart>
      <c:catAx>
        <c:axId val="5205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432"/>
        <c:crosses val="autoZero"/>
        <c:auto val="1"/>
        <c:lblAlgn val="ctr"/>
        <c:lblOffset val="100"/>
        <c:noMultiLvlLbl val="0"/>
      </c:catAx>
      <c:valAx>
        <c:axId val="52058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22.895098000000001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2000"/>
        <c:axId val="520586704"/>
      </c:barChart>
      <c:catAx>
        <c:axId val="52058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6704"/>
        <c:crosses val="autoZero"/>
        <c:auto val="1"/>
        <c:lblAlgn val="ctr"/>
        <c:lblOffset val="100"/>
        <c:noMultiLvlLbl val="0"/>
      </c:catAx>
      <c:valAx>
        <c:axId val="52058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1450.6946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2392"/>
        <c:axId val="520590232"/>
      </c:barChart>
      <c:catAx>
        <c:axId val="5205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0232"/>
        <c:crosses val="autoZero"/>
        <c:auto val="1"/>
        <c:lblAlgn val="ctr"/>
        <c:lblOffset val="100"/>
        <c:noMultiLvlLbl val="0"/>
      </c:catAx>
      <c:valAx>
        <c:axId val="5205902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0.15907562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5920"/>
        <c:axId val="520587488"/>
      </c:barChart>
      <c:catAx>
        <c:axId val="52058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6.4831979999999998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0040"/>
        <c:axId val="520583568"/>
      </c:barChart>
      <c:catAx>
        <c:axId val="52058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568"/>
        <c:crosses val="autoZero"/>
        <c:auto val="1"/>
        <c:lblAlgn val="ctr"/>
        <c:lblOffset val="100"/>
        <c:noMultiLvlLbl val="0"/>
      </c:catAx>
      <c:valAx>
        <c:axId val="52058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42.258479999999999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0536"/>
        <c:axId val="518939944"/>
      </c:barChart>
      <c:catAx>
        <c:axId val="51893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9944"/>
        <c:crosses val="autoZero"/>
        <c:auto val="1"/>
        <c:lblAlgn val="ctr"/>
        <c:lblOffset val="100"/>
        <c:noMultiLvlLbl val="0"/>
      </c:catAx>
      <c:valAx>
        <c:axId val="518939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554.85515999999996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6312"/>
        <c:axId val="520588272"/>
      </c:barChart>
      <c:catAx>
        <c:axId val="52058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272"/>
        <c:crosses val="autoZero"/>
        <c:auto val="1"/>
        <c:lblAlgn val="ctr"/>
        <c:lblOffset val="100"/>
        <c:noMultiLvlLbl val="0"/>
      </c:catAx>
      <c:valAx>
        <c:axId val="5205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241.66535999999999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8664"/>
        <c:axId val="520589448"/>
      </c:barChart>
      <c:catAx>
        <c:axId val="52058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9448"/>
        <c:crosses val="autoZero"/>
        <c:auto val="1"/>
        <c:lblAlgn val="ctr"/>
        <c:lblOffset val="100"/>
        <c:noMultiLvlLbl val="0"/>
      </c:catAx>
      <c:valAx>
        <c:axId val="52058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4.0419999999999998</c:v>
                </c:pt>
                <c:pt idx="1">
                  <c:v>23.064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87096"/>
        <c:axId val="520591016"/>
      </c:barChart>
      <c:catAx>
        <c:axId val="52058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1016"/>
        <c:crosses val="autoZero"/>
        <c:auto val="1"/>
        <c:lblAlgn val="ctr"/>
        <c:lblOffset val="100"/>
        <c:noMultiLvlLbl val="0"/>
      </c:catAx>
      <c:valAx>
        <c:axId val="52059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27.032281999999999</c:v>
                </c:pt>
                <c:pt idx="1">
                  <c:v>30.995339999999999</c:v>
                </c:pt>
                <c:pt idx="2">
                  <c:v>27.794899000000001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792.24149999999997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79648"/>
        <c:axId val="520584744"/>
      </c:barChart>
      <c:catAx>
        <c:axId val="5205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4744"/>
        <c:crosses val="autoZero"/>
        <c:auto val="1"/>
        <c:lblAlgn val="ctr"/>
        <c:lblOffset val="100"/>
        <c:noMultiLvlLbl val="0"/>
      </c:catAx>
      <c:valAx>
        <c:axId val="520584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44.466656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1608"/>
        <c:axId val="520583176"/>
      </c:barChart>
      <c:catAx>
        <c:axId val="52058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176"/>
        <c:crosses val="autoZero"/>
        <c:auto val="1"/>
        <c:lblAlgn val="ctr"/>
        <c:lblOffset val="100"/>
        <c:noMultiLvlLbl val="0"/>
      </c:catAx>
      <c:valAx>
        <c:axId val="52058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73.093999999999994</c:v>
                </c:pt>
                <c:pt idx="1">
                  <c:v>11.241</c:v>
                </c:pt>
                <c:pt idx="2">
                  <c:v>15.664999999999999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918048"/>
        <c:axId val="525918440"/>
      </c:barChart>
      <c:catAx>
        <c:axId val="5259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8440"/>
        <c:crosses val="autoZero"/>
        <c:auto val="1"/>
        <c:lblAlgn val="ctr"/>
        <c:lblOffset val="100"/>
        <c:noMultiLvlLbl val="0"/>
      </c:catAx>
      <c:valAx>
        <c:axId val="52591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5281.5024000000003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20400"/>
        <c:axId val="525917264"/>
      </c:barChart>
      <c:catAx>
        <c:axId val="52592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7264"/>
        <c:crosses val="autoZero"/>
        <c:auto val="1"/>
        <c:lblAlgn val="ctr"/>
        <c:lblOffset val="100"/>
        <c:noMultiLvlLbl val="0"/>
      </c:catAx>
      <c:valAx>
        <c:axId val="525917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2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127.09672500000001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9224"/>
        <c:axId val="525919616"/>
      </c:barChart>
      <c:catAx>
        <c:axId val="5259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9616"/>
        <c:crosses val="autoZero"/>
        <c:auto val="1"/>
        <c:lblAlgn val="ctr"/>
        <c:lblOffset val="100"/>
        <c:noMultiLvlLbl val="0"/>
      </c:catAx>
      <c:valAx>
        <c:axId val="5259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1005.5979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2952"/>
        <c:axId val="525916088"/>
      </c:barChart>
      <c:catAx>
        <c:axId val="52591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088"/>
        <c:crosses val="autoZero"/>
        <c:auto val="1"/>
        <c:lblAlgn val="ctr"/>
        <c:lblOffset val="100"/>
        <c:noMultiLvlLbl val="0"/>
      </c:catAx>
      <c:valAx>
        <c:axId val="52591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10.543616999999999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3280"/>
        <c:axId val="518931712"/>
      </c:barChart>
      <c:catAx>
        <c:axId val="51893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1712"/>
        <c:crosses val="autoZero"/>
        <c:auto val="1"/>
        <c:lblAlgn val="ctr"/>
        <c:lblOffset val="100"/>
        <c:noMultiLvlLbl val="0"/>
      </c:catAx>
      <c:valAx>
        <c:axId val="51893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10560.762000000001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6680"/>
        <c:axId val="525913736"/>
      </c:barChart>
      <c:catAx>
        <c:axId val="5259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3736"/>
        <c:crosses val="autoZero"/>
        <c:auto val="1"/>
        <c:lblAlgn val="ctr"/>
        <c:lblOffset val="100"/>
        <c:noMultiLvlLbl val="0"/>
      </c:catAx>
      <c:valAx>
        <c:axId val="5259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26.852495000000001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2168"/>
        <c:axId val="525916480"/>
      </c:barChart>
      <c:catAx>
        <c:axId val="52591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480"/>
        <c:crosses val="autoZero"/>
        <c:auto val="1"/>
        <c:lblAlgn val="ctr"/>
        <c:lblOffset val="100"/>
        <c:noMultiLvlLbl val="0"/>
      </c:catAx>
      <c:valAx>
        <c:axId val="52591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3.2104564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9816"/>
        <c:axId val="525913344"/>
      </c:barChart>
      <c:catAx>
        <c:axId val="52590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3344"/>
        <c:crosses val="autoZero"/>
        <c:auto val="1"/>
        <c:lblAlgn val="ctr"/>
        <c:lblOffset val="100"/>
        <c:noMultiLvlLbl val="0"/>
      </c:catAx>
      <c:valAx>
        <c:axId val="52591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248.01892000000001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0928"/>
        <c:axId val="518931320"/>
      </c:barChart>
      <c:catAx>
        <c:axId val="51893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1320"/>
        <c:crosses val="autoZero"/>
        <c:auto val="1"/>
        <c:lblAlgn val="ctr"/>
        <c:lblOffset val="100"/>
        <c:noMultiLvlLbl val="0"/>
      </c:catAx>
      <c:valAx>
        <c:axId val="51893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3.6519358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8376"/>
        <c:axId val="518939552"/>
      </c:barChart>
      <c:catAx>
        <c:axId val="51893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9552"/>
        <c:crosses val="autoZero"/>
        <c:auto val="1"/>
        <c:lblAlgn val="ctr"/>
        <c:lblOffset val="100"/>
        <c:noMultiLvlLbl val="0"/>
      </c:catAx>
      <c:valAx>
        <c:axId val="5189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36.137096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2104"/>
        <c:axId val="518938768"/>
      </c:barChart>
      <c:catAx>
        <c:axId val="51893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8768"/>
        <c:crosses val="autoZero"/>
        <c:auto val="1"/>
        <c:lblAlgn val="ctr"/>
        <c:lblOffset val="100"/>
        <c:noMultiLvlLbl val="0"/>
      </c:catAx>
      <c:valAx>
        <c:axId val="51893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3.2104564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9160"/>
        <c:axId val="518935240"/>
      </c:barChart>
      <c:catAx>
        <c:axId val="5189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5240"/>
        <c:crosses val="autoZero"/>
        <c:auto val="1"/>
        <c:lblAlgn val="ctr"/>
        <c:lblOffset val="100"/>
        <c:noMultiLvlLbl val="0"/>
      </c:catAx>
      <c:valAx>
        <c:axId val="51893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922.47844999999995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0336"/>
        <c:axId val="518940728"/>
      </c:barChart>
      <c:catAx>
        <c:axId val="51894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0728"/>
        <c:crosses val="autoZero"/>
        <c:auto val="1"/>
        <c:lblAlgn val="ctr"/>
        <c:lblOffset val="100"/>
        <c:noMultiLvlLbl val="0"/>
      </c:catAx>
      <c:valAx>
        <c:axId val="51894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20.481065999999998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5432"/>
        <c:axId val="518945824"/>
      </c:barChart>
      <c:catAx>
        <c:axId val="51894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5824"/>
        <c:crosses val="autoZero"/>
        <c:auto val="1"/>
        <c:lblAlgn val="ctr"/>
        <c:lblOffset val="100"/>
        <c:noMultiLvlLbl val="0"/>
      </c:catAx>
      <c:valAx>
        <c:axId val="51894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이제민, ID : H1900605)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16:05:16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4" t="s">
        <v>197</v>
      </c>
      <c r="F4" s="65"/>
      <c r="G4" s="65"/>
      <c r="H4" s="66"/>
      <c r="I4" s="46"/>
      <c r="J4" s="64" t="s">
        <v>198</v>
      </c>
      <c r="K4" s="65"/>
      <c r="L4" s="66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5281.5024000000003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171.90996999999999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42.258479999999999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73.093999999999994</v>
      </c>
      <c r="G8" s="59">
        <f>'DRIs DATA 입력'!G8</f>
        <v>11.241</v>
      </c>
      <c r="H8" s="59">
        <f>'DRIs DATA 입력'!H8</f>
        <v>15.664999999999999</v>
      </c>
      <c r="I8" s="46"/>
      <c r="J8" s="59" t="s">
        <v>215</v>
      </c>
      <c r="K8" s="59">
        <f>'DRIs DATA 입력'!K8</f>
        <v>4.0419999999999998</v>
      </c>
      <c r="L8" s="59">
        <f>'DRIs DATA 입력'!L8</f>
        <v>23.064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792.24149999999997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44.466656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10.543616999999999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248.01892000000001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127.09672500000001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4.2729299999999997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3.6519358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36.137096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3.2104564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922.47844999999995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20.481065999999998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6.7256713000000001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0.82513110000000001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1005.5979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2839.9214000000002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10560.762000000001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6005.652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296.38303000000002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207.46836999999999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26.852495000000001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22.895098000000001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1450.6946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0.15907562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6.4831979999999998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554.85515999999996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241.66535999999999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8" sqref="I48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7" t="s">
        <v>55</v>
      </c>
      <c r="B4" s="67"/>
      <c r="C4" s="67"/>
      <c r="D4" s="157"/>
      <c r="E4" s="64" t="s">
        <v>197</v>
      </c>
      <c r="F4" s="65"/>
      <c r="G4" s="65"/>
      <c r="H4" s="66"/>
      <c r="I4" s="157"/>
      <c r="J4" s="64" t="s">
        <v>198</v>
      </c>
      <c r="K4" s="65"/>
      <c r="L4" s="66"/>
      <c r="M4" s="157"/>
      <c r="N4" s="67" t="s">
        <v>199</v>
      </c>
      <c r="O4" s="67"/>
      <c r="P4" s="67"/>
      <c r="Q4" s="67"/>
      <c r="R4" s="67"/>
      <c r="S4" s="67"/>
      <c r="T4" s="157"/>
      <c r="U4" s="67" t="s">
        <v>200</v>
      </c>
      <c r="V4" s="67"/>
      <c r="W4" s="67"/>
      <c r="X4" s="67"/>
      <c r="Y4" s="67"/>
      <c r="Z4" s="67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2400</v>
      </c>
      <c r="C6" s="159">
        <v>5281.5024000000003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50</v>
      </c>
      <c r="P6" s="159">
        <v>60</v>
      </c>
      <c r="Q6" s="159">
        <v>0</v>
      </c>
      <c r="R6" s="159">
        <v>0</v>
      </c>
      <c r="S6" s="159">
        <v>171.90996999999999</v>
      </c>
      <c r="T6" s="157"/>
      <c r="U6" s="159" t="s">
        <v>213</v>
      </c>
      <c r="V6" s="159">
        <v>0</v>
      </c>
      <c r="W6" s="159">
        <v>0</v>
      </c>
      <c r="X6" s="159">
        <v>25</v>
      </c>
      <c r="Y6" s="159">
        <v>0</v>
      </c>
      <c r="Z6" s="159">
        <v>42.258479999999999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73.093999999999994</v>
      </c>
      <c r="G8" s="159">
        <v>11.241</v>
      </c>
      <c r="H8" s="159">
        <v>15.664999999999999</v>
      </c>
      <c r="I8" s="157"/>
      <c r="J8" s="159" t="s">
        <v>215</v>
      </c>
      <c r="K8" s="159">
        <v>4.0419999999999998</v>
      </c>
      <c r="L8" s="159">
        <v>23.064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7" t="s">
        <v>217</v>
      </c>
      <c r="B14" s="67"/>
      <c r="C14" s="67"/>
      <c r="D14" s="67"/>
      <c r="E14" s="67"/>
      <c r="F14" s="67"/>
      <c r="G14" s="157"/>
      <c r="H14" s="67" t="s">
        <v>218</v>
      </c>
      <c r="I14" s="67"/>
      <c r="J14" s="67"/>
      <c r="K14" s="67"/>
      <c r="L14" s="67"/>
      <c r="M14" s="67"/>
      <c r="N14" s="157"/>
      <c r="O14" s="67" t="s">
        <v>219</v>
      </c>
      <c r="P14" s="67"/>
      <c r="Q14" s="67"/>
      <c r="R14" s="67"/>
      <c r="S14" s="67"/>
      <c r="T14" s="67"/>
      <c r="U14" s="157"/>
      <c r="V14" s="67" t="s">
        <v>220</v>
      </c>
      <c r="W14" s="67"/>
      <c r="X14" s="67"/>
      <c r="Y14" s="67"/>
      <c r="Z14" s="67"/>
      <c r="AA14" s="67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550</v>
      </c>
      <c r="C16" s="159">
        <v>750</v>
      </c>
      <c r="D16" s="159">
        <v>0</v>
      </c>
      <c r="E16" s="159">
        <v>3000</v>
      </c>
      <c r="F16" s="159">
        <v>792.24149999999997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44.466656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10.543616999999999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248.01892000000001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3"/>
      <c r="BL23" s="63"/>
      <c r="BM23" s="63"/>
      <c r="BN23" s="63"/>
      <c r="BO23" s="63"/>
      <c r="BP23" s="63"/>
    </row>
    <row r="24" spans="1:68" x14ac:dyDescent="0.3">
      <c r="A24" s="67" t="s">
        <v>223</v>
      </c>
      <c r="B24" s="67"/>
      <c r="C24" s="67"/>
      <c r="D24" s="67"/>
      <c r="E24" s="67"/>
      <c r="F24" s="67"/>
      <c r="G24" s="157"/>
      <c r="H24" s="67" t="s">
        <v>224</v>
      </c>
      <c r="I24" s="67"/>
      <c r="J24" s="67"/>
      <c r="K24" s="67"/>
      <c r="L24" s="67"/>
      <c r="M24" s="67"/>
      <c r="N24" s="157"/>
      <c r="O24" s="67" t="s">
        <v>225</v>
      </c>
      <c r="P24" s="67"/>
      <c r="Q24" s="67"/>
      <c r="R24" s="67"/>
      <c r="S24" s="67"/>
      <c r="T24" s="67"/>
      <c r="U24" s="157"/>
      <c r="V24" s="67" t="s">
        <v>226</v>
      </c>
      <c r="W24" s="67"/>
      <c r="X24" s="67"/>
      <c r="Y24" s="67"/>
      <c r="Z24" s="67"/>
      <c r="AA24" s="67"/>
      <c r="AB24" s="157"/>
      <c r="AC24" s="67" t="s">
        <v>227</v>
      </c>
      <c r="AD24" s="67"/>
      <c r="AE24" s="67"/>
      <c r="AF24" s="67"/>
      <c r="AG24" s="67"/>
      <c r="AH24" s="67"/>
      <c r="AI24" s="157"/>
      <c r="AJ24" s="67" t="s">
        <v>228</v>
      </c>
      <c r="AK24" s="67"/>
      <c r="AL24" s="67"/>
      <c r="AM24" s="67"/>
      <c r="AN24" s="67"/>
      <c r="AO24" s="67"/>
      <c r="AP24" s="157"/>
      <c r="AQ24" s="67" t="s">
        <v>229</v>
      </c>
      <c r="AR24" s="67"/>
      <c r="AS24" s="67"/>
      <c r="AT24" s="67"/>
      <c r="AU24" s="67"/>
      <c r="AV24" s="67"/>
      <c r="AW24" s="157"/>
      <c r="AX24" s="67" t="s">
        <v>230</v>
      </c>
      <c r="AY24" s="67"/>
      <c r="AZ24" s="67"/>
      <c r="BA24" s="67"/>
      <c r="BB24" s="67"/>
      <c r="BC24" s="67"/>
      <c r="BD24" s="157"/>
      <c r="BE24" s="67" t="s">
        <v>231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127.09672500000001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4.2729299999999997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3.6519358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36.137096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3.2104564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922.47844999999995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20.481065999999998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6.7256713000000001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0.82513110000000001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7" t="s">
        <v>234</v>
      </c>
      <c r="B34" s="67"/>
      <c r="C34" s="67"/>
      <c r="D34" s="67"/>
      <c r="E34" s="67"/>
      <c r="F34" s="67"/>
      <c r="G34" s="157"/>
      <c r="H34" s="67" t="s">
        <v>235</v>
      </c>
      <c r="I34" s="67"/>
      <c r="J34" s="67"/>
      <c r="K34" s="67"/>
      <c r="L34" s="67"/>
      <c r="M34" s="67"/>
      <c r="N34" s="157"/>
      <c r="O34" s="67" t="s">
        <v>236</v>
      </c>
      <c r="P34" s="67"/>
      <c r="Q34" s="67"/>
      <c r="R34" s="67"/>
      <c r="S34" s="67"/>
      <c r="T34" s="67"/>
      <c r="U34" s="157"/>
      <c r="V34" s="67" t="s">
        <v>237</v>
      </c>
      <c r="W34" s="67"/>
      <c r="X34" s="67"/>
      <c r="Y34" s="67"/>
      <c r="Z34" s="67"/>
      <c r="AA34" s="67"/>
      <c r="AB34" s="157"/>
      <c r="AC34" s="67" t="s">
        <v>238</v>
      </c>
      <c r="AD34" s="67"/>
      <c r="AE34" s="67"/>
      <c r="AF34" s="67"/>
      <c r="AG34" s="67"/>
      <c r="AH34" s="67"/>
      <c r="AI34" s="157"/>
      <c r="AJ34" s="67" t="s">
        <v>239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630</v>
      </c>
      <c r="C36" s="159">
        <v>800</v>
      </c>
      <c r="D36" s="159">
        <v>0</v>
      </c>
      <c r="E36" s="159">
        <v>2500</v>
      </c>
      <c r="F36" s="159">
        <v>1005.5979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2839.9214000000002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10560.762000000001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6005.652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296.38303000000002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207.46836999999999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157"/>
      <c r="BL43" s="157"/>
      <c r="BM43" s="157"/>
      <c r="BN43" s="157"/>
      <c r="BO43" s="157"/>
      <c r="BP43" s="157"/>
    </row>
    <row r="44" spans="1:68" x14ac:dyDescent="0.3">
      <c r="A44" s="67" t="s">
        <v>241</v>
      </c>
      <c r="B44" s="67"/>
      <c r="C44" s="67"/>
      <c r="D44" s="67"/>
      <c r="E44" s="67"/>
      <c r="F44" s="67"/>
      <c r="G44" s="157"/>
      <c r="H44" s="67" t="s">
        <v>242</v>
      </c>
      <c r="I44" s="67"/>
      <c r="J44" s="67"/>
      <c r="K44" s="67"/>
      <c r="L44" s="67"/>
      <c r="M44" s="67"/>
      <c r="N44" s="157"/>
      <c r="O44" s="67" t="s">
        <v>243</v>
      </c>
      <c r="P44" s="67"/>
      <c r="Q44" s="67"/>
      <c r="R44" s="67"/>
      <c r="S44" s="67"/>
      <c r="T44" s="67"/>
      <c r="U44" s="157"/>
      <c r="V44" s="67" t="s">
        <v>244</v>
      </c>
      <c r="W44" s="67"/>
      <c r="X44" s="67"/>
      <c r="Y44" s="67"/>
      <c r="Z44" s="67"/>
      <c r="AA44" s="67"/>
      <c r="AB44" s="157"/>
      <c r="AC44" s="67" t="s">
        <v>245</v>
      </c>
      <c r="AD44" s="67"/>
      <c r="AE44" s="67"/>
      <c r="AF44" s="67"/>
      <c r="AG44" s="67"/>
      <c r="AH44" s="67"/>
      <c r="AI44" s="157"/>
      <c r="AJ44" s="67" t="s">
        <v>246</v>
      </c>
      <c r="AK44" s="67"/>
      <c r="AL44" s="67"/>
      <c r="AM44" s="67"/>
      <c r="AN44" s="67"/>
      <c r="AO44" s="67"/>
      <c r="AP44" s="157"/>
      <c r="AQ44" s="67" t="s">
        <v>247</v>
      </c>
      <c r="AR44" s="67"/>
      <c r="AS44" s="67"/>
      <c r="AT44" s="67"/>
      <c r="AU44" s="67"/>
      <c r="AV44" s="67"/>
      <c r="AW44" s="157"/>
      <c r="AX44" s="67" t="s">
        <v>248</v>
      </c>
      <c r="AY44" s="67"/>
      <c r="AZ44" s="67"/>
      <c r="BA44" s="67"/>
      <c r="BB44" s="67"/>
      <c r="BC44" s="67"/>
      <c r="BD44" s="157"/>
      <c r="BE44" s="67" t="s">
        <v>249</v>
      </c>
      <c r="BF44" s="67"/>
      <c r="BG44" s="67"/>
      <c r="BH44" s="67"/>
      <c r="BI44" s="67"/>
      <c r="BJ44" s="67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26.852495000000001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22.895098000000001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1450.6946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0.15907562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6.4831979999999998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554.85515999999996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241.66535999999999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O44:T44"/>
    <mergeCell ref="V44:AA44"/>
    <mergeCell ref="AC44:AH44"/>
    <mergeCell ref="AJ44:AO44"/>
    <mergeCell ref="AQ24:AV24"/>
    <mergeCell ref="A34:F34"/>
    <mergeCell ref="H34:M34"/>
    <mergeCell ref="O34:T34"/>
    <mergeCell ref="V34:AA34"/>
    <mergeCell ref="AC34:AH34"/>
    <mergeCell ref="O24:T24"/>
    <mergeCell ref="V24:AA24"/>
    <mergeCell ref="AJ34:AO34"/>
    <mergeCell ref="A33:AO33"/>
    <mergeCell ref="AC24:AH24"/>
    <mergeCell ref="AJ24:AO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AX44:BC44"/>
    <mergeCell ref="A43:BJ43"/>
    <mergeCell ref="BE44:BJ44"/>
    <mergeCell ref="AQ44:AV44"/>
    <mergeCell ref="A44:F44"/>
    <mergeCell ref="H44:M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279</v>
      </c>
      <c r="B2" s="62" t="s">
        <v>280</v>
      </c>
      <c r="C2" s="62" t="s">
        <v>278</v>
      </c>
      <c r="D2" s="62">
        <v>37</v>
      </c>
      <c r="E2" s="62">
        <v>5281.5024000000003</v>
      </c>
      <c r="F2" s="62">
        <v>802.15880000000004</v>
      </c>
      <c r="G2" s="62">
        <v>123.36133599999999</v>
      </c>
      <c r="H2" s="62">
        <v>67.714219999999997</v>
      </c>
      <c r="I2" s="62">
        <v>55.647114000000002</v>
      </c>
      <c r="J2" s="62">
        <v>171.90996999999999</v>
      </c>
      <c r="K2" s="62">
        <v>87.826329999999999</v>
      </c>
      <c r="L2" s="62">
        <v>84.083640000000003</v>
      </c>
      <c r="M2" s="62">
        <v>42.258479999999999</v>
      </c>
      <c r="N2" s="62">
        <v>4.3241323999999999</v>
      </c>
      <c r="O2" s="62">
        <v>18.444654</v>
      </c>
      <c r="P2" s="62">
        <v>2157.1669999999999</v>
      </c>
      <c r="Q2" s="62">
        <v>48.400806000000003</v>
      </c>
      <c r="R2" s="62">
        <v>792.24149999999997</v>
      </c>
      <c r="S2" s="62">
        <v>270.13855000000001</v>
      </c>
      <c r="T2" s="62">
        <v>6265.2349999999997</v>
      </c>
      <c r="U2" s="62">
        <v>10.543616999999999</v>
      </c>
      <c r="V2" s="62">
        <v>44.466656</v>
      </c>
      <c r="W2" s="62">
        <v>248.01892000000001</v>
      </c>
      <c r="X2" s="62">
        <v>127.09672500000001</v>
      </c>
      <c r="Y2" s="62">
        <v>4.2729299999999997</v>
      </c>
      <c r="Z2" s="62">
        <v>3.6519358</v>
      </c>
      <c r="AA2" s="62">
        <v>36.137096</v>
      </c>
      <c r="AB2" s="62">
        <v>3.2104564</v>
      </c>
      <c r="AC2" s="62">
        <v>922.47844999999995</v>
      </c>
      <c r="AD2" s="62">
        <v>20.481065999999998</v>
      </c>
      <c r="AE2" s="62">
        <v>6.7256713000000001</v>
      </c>
      <c r="AF2" s="62">
        <v>0.82513110000000001</v>
      </c>
      <c r="AG2" s="62">
        <v>1005.5979</v>
      </c>
      <c r="AH2" s="62">
        <v>537.17084</v>
      </c>
      <c r="AI2" s="62">
        <v>468.4271</v>
      </c>
      <c r="AJ2" s="62">
        <v>2839.9214000000002</v>
      </c>
      <c r="AK2" s="62">
        <v>10560.762000000001</v>
      </c>
      <c r="AL2" s="62">
        <v>296.38303000000002</v>
      </c>
      <c r="AM2" s="62">
        <v>6005.652</v>
      </c>
      <c r="AN2" s="62">
        <v>207.46836999999999</v>
      </c>
      <c r="AO2" s="62">
        <v>26.852495000000001</v>
      </c>
      <c r="AP2" s="62">
        <v>16.580165999999998</v>
      </c>
      <c r="AQ2" s="62">
        <v>10.272328999999999</v>
      </c>
      <c r="AR2" s="62">
        <v>22.895098000000001</v>
      </c>
      <c r="AS2" s="62">
        <v>1450.6946</v>
      </c>
      <c r="AT2" s="62">
        <v>0.15907562</v>
      </c>
      <c r="AU2" s="62">
        <v>6.4831979999999998</v>
      </c>
      <c r="AV2" s="62">
        <v>554.85515999999996</v>
      </c>
      <c r="AW2" s="62">
        <v>241.66535999999999</v>
      </c>
      <c r="AX2" s="62">
        <v>0.11683228</v>
      </c>
      <c r="AY2" s="62">
        <v>4.7450824000000003</v>
      </c>
      <c r="AZ2" s="62">
        <v>894.03420000000006</v>
      </c>
      <c r="BA2" s="62">
        <v>85.84545</v>
      </c>
      <c r="BB2" s="62">
        <v>27.032281999999999</v>
      </c>
      <c r="BC2" s="62">
        <v>30.995339999999999</v>
      </c>
      <c r="BD2" s="62">
        <v>27.794899000000001</v>
      </c>
      <c r="BE2" s="62">
        <v>0.81492200000000004</v>
      </c>
      <c r="BF2" s="62">
        <v>4.5510640000000002</v>
      </c>
      <c r="BG2" s="62">
        <v>2.3036561999999999E-3</v>
      </c>
      <c r="BH2" s="62">
        <v>5.3999193000000001E-2</v>
      </c>
      <c r="BI2" s="62">
        <v>4.5520752999999997E-2</v>
      </c>
      <c r="BJ2" s="62">
        <v>0.18956555</v>
      </c>
      <c r="BK2" s="62">
        <v>1.7720432999999999E-4</v>
      </c>
      <c r="BL2" s="62">
        <v>0.61741270000000004</v>
      </c>
      <c r="BM2" s="62">
        <v>4.9252124000000004</v>
      </c>
      <c r="BN2" s="62">
        <v>1.6347039999999999</v>
      </c>
      <c r="BO2" s="62">
        <v>123.30642</v>
      </c>
      <c r="BP2" s="62">
        <v>12.124211000000001</v>
      </c>
      <c r="BQ2" s="62">
        <v>31.799199999999999</v>
      </c>
      <c r="BR2" s="62">
        <v>136.78044</v>
      </c>
      <c r="BS2" s="62">
        <v>131.77896000000001</v>
      </c>
      <c r="BT2" s="62">
        <v>14.101141</v>
      </c>
      <c r="BU2" s="62">
        <v>0.18778642000000001</v>
      </c>
      <c r="BV2" s="62">
        <v>3.4170276999999999E-2</v>
      </c>
      <c r="BW2" s="62">
        <v>0.95092434000000003</v>
      </c>
      <c r="BX2" s="62">
        <v>2.5219548000000001</v>
      </c>
      <c r="BY2" s="62">
        <v>0.30670365999999999</v>
      </c>
      <c r="BZ2" s="62">
        <v>1.6145968999999999E-3</v>
      </c>
      <c r="CA2" s="62">
        <v>2.9242444000000001</v>
      </c>
      <c r="CB2" s="62">
        <v>1.4530365999999999E-2</v>
      </c>
      <c r="CC2" s="62">
        <v>0.33467903999999998</v>
      </c>
      <c r="CD2" s="62">
        <v>3.8152105999999999</v>
      </c>
      <c r="CE2" s="62">
        <v>0.13482640000000001</v>
      </c>
      <c r="CF2" s="62">
        <v>0.26535404000000001</v>
      </c>
      <c r="CG2" s="62">
        <v>2.4899998E-6</v>
      </c>
      <c r="CH2" s="62">
        <v>3.8046259999999998E-2</v>
      </c>
      <c r="CI2" s="62">
        <v>5.0665340000000001E-3</v>
      </c>
      <c r="CJ2" s="62">
        <v>9.5344390000000008</v>
      </c>
      <c r="CK2" s="62">
        <v>3.7066034999999997E-2</v>
      </c>
      <c r="CL2" s="62">
        <v>2.4192524</v>
      </c>
      <c r="CM2" s="62">
        <v>4.7439020000000003</v>
      </c>
      <c r="CN2" s="62">
        <v>4840.4040000000005</v>
      </c>
      <c r="CO2" s="62">
        <v>8242.49</v>
      </c>
      <c r="CP2" s="62">
        <v>3849.1387</v>
      </c>
      <c r="CQ2" s="62">
        <v>1730.8096</v>
      </c>
      <c r="CR2" s="62">
        <v>930.41840000000002</v>
      </c>
      <c r="CS2" s="62">
        <v>1123.1587</v>
      </c>
      <c r="CT2" s="62">
        <v>4795.1587</v>
      </c>
      <c r="CU2" s="62">
        <v>2634.2537000000002</v>
      </c>
      <c r="CV2" s="62">
        <v>3733.6505999999999</v>
      </c>
      <c r="CW2" s="62">
        <v>2800.6493999999998</v>
      </c>
      <c r="CX2" s="62">
        <v>861.86580000000004</v>
      </c>
      <c r="CY2" s="62">
        <v>6361.1790000000001</v>
      </c>
      <c r="CZ2" s="62">
        <v>2727.0495999999998</v>
      </c>
      <c r="DA2" s="62">
        <v>6399.5010000000002</v>
      </c>
      <c r="DB2" s="62">
        <v>6625.0415000000003</v>
      </c>
      <c r="DC2" s="62">
        <v>8305.3580000000002</v>
      </c>
      <c r="DD2" s="62">
        <v>16965.370999999999</v>
      </c>
      <c r="DE2" s="62">
        <v>2664.5873999999999</v>
      </c>
      <c r="DF2" s="62">
        <v>9520.4789999999994</v>
      </c>
      <c r="DG2" s="62">
        <v>3447.6016</v>
      </c>
      <c r="DH2" s="62">
        <v>179.04033999999999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85.84545</v>
      </c>
      <c r="B6">
        <f>BB2</f>
        <v>27.032281999999999</v>
      </c>
      <c r="C6">
        <f>BC2</f>
        <v>30.995339999999999</v>
      </c>
      <c r="D6">
        <f>BD2</f>
        <v>27.794899000000001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30574</v>
      </c>
      <c r="C2" s="56">
        <f ca="1">YEAR(TODAY())-YEAR(B2)+IF(TODAY()&gt;=DATE(YEAR(TODAY()),MONTH(B2),DAY(B2)),0,-1)</f>
        <v>37</v>
      </c>
      <c r="E2" s="52">
        <v>178.7</v>
      </c>
      <c r="F2" s="53" t="s">
        <v>275</v>
      </c>
      <c r="G2" s="52">
        <v>123.2</v>
      </c>
      <c r="H2" s="51" t="s">
        <v>40</v>
      </c>
      <c r="I2" s="70">
        <f>ROUND(G3/E3^2,1)</f>
        <v>38.6</v>
      </c>
    </row>
    <row r="3" spans="1:9" x14ac:dyDescent="0.3">
      <c r="E3" s="51">
        <f>E2/100</f>
        <v>1.7869999999999999</v>
      </c>
      <c r="F3" s="51" t="s">
        <v>39</v>
      </c>
      <c r="G3" s="51">
        <f>G2</f>
        <v>123.2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이제민, ID : H1900605)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16:05:16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274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44246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37</v>
      </c>
      <c r="G12" s="135"/>
      <c r="H12" s="135"/>
      <c r="I12" s="135"/>
      <c r="K12" s="126">
        <f>'개인정보 및 신체계측 입력'!E2</f>
        <v>178.7</v>
      </c>
      <c r="L12" s="127"/>
      <c r="M12" s="120">
        <f>'개인정보 및 신체계측 입력'!G2</f>
        <v>123.2</v>
      </c>
      <c r="N12" s="121"/>
      <c r="O12" s="116" t="s">
        <v>270</v>
      </c>
      <c r="P12" s="110"/>
      <c r="Q12" s="113">
        <f>'개인정보 및 신체계측 입력'!I2</f>
        <v>38.6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이제민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1" t="s">
        <v>42</v>
      </c>
      <c r="E36" s="141"/>
      <c r="F36" s="141"/>
      <c r="G36" s="141"/>
      <c r="H36" s="141"/>
      <c r="I36" s="34">
        <f>'DRIs DATA'!F8</f>
        <v>73.093999999999994</v>
      </c>
      <c r="J36" s="142" t="s">
        <v>43</v>
      </c>
      <c r="K36" s="142"/>
      <c r="L36" s="142"/>
      <c r="M36" s="142"/>
      <c r="N36" s="35"/>
      <c r="O36" s="140" t="s">
        <v>44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1" t="s">
        <v>42</v>
      </c>
      <c r="E41" s="141"/>
      <c r="F41" s="141"/>
      <c r="G41" s="141"/>
      <c r="H41" s="141"/>
      <c r="I41" s="34">
        <f>'DRIs DATA'!G8</f>
        <v>11.241</v>
      </c>
      <c r="J41" s="142" t="s">
        <v>43</v>
      </c>
      <c r="K41" s="142"/>
      <c r="L41" s="142"/>
      <c r="M41" s="142"/>
      <c r="N41" s="35"/>
      <c r="O41" s="139" t="s">
        <v>48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3" t="s">
        <v>42</v>
      </c>
      <c r="E46" s="143"/>
      <c r="F46" s="143"/>
      <c r="G46" s="143"/>
      <c r="H46" s="143"/>
      <c r="I46" s="34">
        <f>'DRIs DATA'!H8</f>
        <v>15.664999999999999</v>
      </c>
      <c r="J46" s="142" t="s">
        <v>43</v>
      </c>
      <c r="K46" s="142"/>
      <c r="L46" s="142"/>
      <c r="M46" s="142"/>
      <c r="N46" s="35"/>
      <c r="O46" s="139" t="s">
        <v>47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182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190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163</v>
      </c>
      <c r="D69" s="148"/>
      <c r="E69" s="148"/>
      <c r="F69" s="148"/>
      <c r="G69" s="148"/>
      <c r="H69" s="141" t="s">
        <v>169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50</v>
      </c>
      <c r="D72" s="148"/>
      <c r="E72" s="148"/>
      <c r="F72" s="148"/>
      <c r="G72" s="148"/>
      <c r="H72" s="38"/>
      <c r="I72" s="141" t="s">
        <v>51</v>
      </c>
      <c r="J72" s="141"/>
      <c r="K72" s="36">
        <f>ROUND('DRIs DATA'!L8,1)</f>
        <v>23.1</v>
      </c>
      <c r="L72" s="36" t="s">
        <v>52</v>
      </c>
      <c r="M72" s="36">
        <f>ROUND('DRIs DATA'!K8,1)</f>
        <v>4</v>
      </c>
      <c r="N72" s="142" t="s">
        <v>53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180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167</v>
      </c>
      <c r="C80" s="84"/>
      <c r="D80" s="84"/>
      <c r="E80" s="84"/>
      <c r="F80" s="21"/>
      <c r="G80" s="21"/>
      <c r="H80" s="21"/>
      <c r="L80" s="84" t="s">
        <v>171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267</v>
      </c>
      <c r="C93" s="133"/>
      <c r="D93" s="133"/>
      <c r="E93" s="133"/>
      <c r="F93" s="133"/>
      <c r="G93" s="133"/>
      <c r="H93" s="133"/>
      <c r="I93" s="133"/>
      <c r="J93" s="134"/>
      <c r="L93" s="132" t="s">
        <v>174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170</v>
      </c>
      <c r="C94" s="85"/>
      <c r="D94" s="85"/>
      <c r="E94" s="85"/>
      <c r="F94" s="88">
        <f>ROUND('DRIs DATA'!F16/'DRIs DATA'!C16*100,2)</f>
        <v>105.63</v>
      </c>
      <c r="G94" s="88"/>
      <c r="H94" s="85" t="s">
        <v>166</v>
      </c>
      <c r="I94" s="85"/>
      <c r="J94" s="86"/>
      <c r="L94" s="87" t="s">
        <v>170</v>
      </c>
      <c r="M94" s="85"/>
      <c r="N94" s="85"/>
      <c r="O94" s="85"/>
      <c r="P94" s="85"/>
      <c r="Q94" s="23">
        <f>ROUND('DRIs DATA'!M16/'DRIs DATA'!K16*100,2)</f>
        <v>370.56</v>
      </c>
      <c r="R94" s="85" t="s">
        <v>166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179</v>
      </c>
      <c r="C96" s="91"/>
      <c r="D96" s="91"/>
      <c r="E96" s="91"/>
      <c r="F96" s="91"/>
      <c r="G96" s="91"/>
      <c r="H96" s="91"/>
      <c r="I96" s="91"/>
      <c r="J96" s="92"/>
      <c r="L96" s="96" t="s">
        <v>172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192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168</v>
      </c>
      <c r="C107" s="84"/>
      <c r="D107" s="84"/>
      <c r="E107" s="84"/>
      <c r="F107" s="6"/>
      <c r="G107" s="6"/>
      <c r="H107" s="6"/>
      <c r="I107" s="6"/>
      <c r="L107" s="84" t="s">
        <v>269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263</v>
      </c>
      <c r="C120" s="80"/>
      <c r="D120" s="80"/>
      <c r="E120" s="80"/>
      <c r="F120" s="80"/>
      <c r="G120" s="80"/>
      <c r="H120" s="80"/>
      <c r="I120" s="80"/>
      <c r="J120" s="81"/>
      <c r="L120" s="79" t="s">
        <v>264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170</v>
      </c>
      <c r="C121" s="16"/>
      <c r="D121" s="16"/>
      <c r="E121" s="15"/>
      <c r="F121" s="88">
        <f>ROUND('DRIs DATA'!F26/'DRIs DATA'!C26*100,2)</f>
        <v>127.1</v>
      </c>
      <c r="G121" s="88"/>
      <c r="H121" s="85" t="s">
        <v>165</v>
      </c>
      <c r="I121" s="85"/>
      <c r="J121" s="86"/>
      <c r="L121" s="42" t="s">
        <v>170</v>
      </c>
      <c r="M121" s="20"/>
      <c r="N121" s="20"/>
      <c r="O121" s="23"/>
      <c r="P121" s="6"/>
      <c r="Q121" s="58">
        <f>ROUND('DRIs DATA'!AH26/'DRIs DATA'!AE26*100,2)</f>
        <v>214.03</v>
      </c>
      <c r="R121" s="85" t="s">
        <v>165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173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268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262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193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176</v>
      </c>
      <c r="C158" s="84"/>
      <c r="D158" s="84"/>
      <c r="E158" s="6"/>
      <c r="F158" s="6"/>
      <c r="G158" s="6"/>
      <c r="H158" s="6"/>
      <c r="I158" s="6"/>
      <c r="L158" s="84" t="s">
        <v>177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265</v>
      </c>
      <c r="C171" s="80"/>
      <c r="D171" s="80"/>
      <c r="E171" s="80"/>
      <c r="F171" s="80"/>
      <c r="G171" s="80"/>
      <c r="H171" s="80"/>
      <c r="I171" s="80"/>
      <c r="J171" s="81"/>
      <c r="L171" s="79" t="s">
        <v>175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170</v>
      </c>
      <c r="C172" s="20"/>
      <c r="D172" s="20"/>
      <c r="E172" s="6"/>
      <c r="F172" s="88">
        <f>ROUND('DRIs DATA'!F36/'DRIs DATA'!C36*100,2)</f>
        <v>125.7</v>
      </c>
      <c r="G172" s="88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704.05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184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186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178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266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88">
        <f>ROUND('DRIs DATA'!F46/'DRIs DATA'!C46*100,2)</f>
        <v>268.52</v>
      </c>
      <c r="G197" s="88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185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194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187</v>
      </c>
      <c r="C209" s="108"/>
      <c r="D209" s="108"/>
      <c r="E209" s="108"/>
      <c r="F209" s="108"/>
      <c r="G209" s="108"/>
      <c r="H209" s="108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89" t="s">
        <v>189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2021-02-26T04:56:34Z</dcterms:modified>
</cp:coreProperties>
</file>