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<sst xmlns="http://schemas.openxmlformats.org/spreadsheetml/2006/main" count="692" uniqueCount="283">
  <si>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</si>
  <si>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</si>
  <si>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</si>
  <si>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</si>
  <si>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</si>
  <si>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</si>
  <si>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</si>
  <si>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</si>
  <si>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</si>
  <si>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</si>
  <si>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</si>
  <si>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</si>
  <si>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</si>
  <si>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</si>
  <si>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</si>
  <si>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</si>
  <si>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</si>
  <si>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</si>
  <si>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</si>
  <si>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</si>
  <si>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</si>
  <si>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</si>
  <si>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</si>
  <si>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</si>
  <si>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</si>
  <si>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</si>
  <si>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</si>
  <si>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</si>
  <si>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</si>
  <si>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</si>
  <si>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</si>
  <si>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</si>
  <si>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</si>
  <si>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</si>
  <si>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</si>
  <si>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</si>
  <si>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</si>
  <si>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</si>
  <si>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</si>
  <si>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</si>
  <si>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</si>
  <si>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</si>
  <si>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</si>
  <si>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</si>
  <si>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</si>
  <si>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</si>
  <si>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</si>
  <si>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</si>
  <si>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</si>
  <si>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</si>
  <si>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</si>
  <si>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</si>
  <si>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</si>
  <si>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</si>
  <si>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</si>
  <si>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</si>
  <si>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</si>
  <si>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</si>
  <si>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</si>
  <si>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</si>
  <si>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</si>
  <si>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</si>
  <si>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</si>
  <si>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</si>
  <si>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</si>
  <si>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</si>
  <si>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</si>
  <si>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</si>
  <si>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</si>
  <si>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</si>
  <si>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</si>
  <si>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</si>
  <si>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</si>
  <si>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</si>
  <si>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</si>
  <si>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</si>
  <si>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</si>
  <si>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</si>
  <si>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</si>
  <si>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</si>
  <si>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</si>
  <si>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</si>
  <si>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</si>
  <si>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</si>
  <si>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</si>
  <si>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</si>
  <si>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</si>
  <si>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</si>
  <si>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</si>
  <si>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</si>
  <si>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</si>
  <si>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</si>
  <si>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</si>
  <si>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</si>
  <si>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</si>
  <si>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</si>
  <si>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</si>
  <si>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</si>
  <si>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</si>
  <si>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</si>
  <si>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</si>
  <si>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</si>
  <si>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</si>
  <si>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</si>
  <si>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</si>
  <si>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</si>
  <si>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</si>
  <si>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</si>
  <si>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</si>
  <si>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</si>
  <si>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</si>
  <si>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</si>
  <si>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</si>
  <si>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</si>
  <si>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</si>
  <si>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</si>
  <si>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</si>
  <si>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</si>
  <si>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</si>
  <si>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</si>
  <si>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</si>
  <si>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</si>
  <si>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</si>
  <si>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</si>
  <si>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</si>
  <si>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</si>
  <si>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</si>
  <si>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</si>
  <si>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</si>
  <si>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</si>
  <si>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</si>
  <si>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</si>
  <si>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</si>
  <si>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</si>
  <si>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</si>
  <si>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</si>
  <si>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</si>
  <si>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</si>
  <si>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</si>
  <si>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</si>
  <si>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</si>
  <si>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</si>
  <si>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</si>
  <si>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</si>
  <si>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</si>
  <si>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</si>
  <si>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</si>
  <si>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</si>
  <si>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</si>
  <si>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</si>
  <si>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</si>
  <si>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</si>
  <si>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</si>
  <si>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</si>
  <si>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</si>
  <si>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</si>
  <si>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</si>
  <si>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</si>
  <si>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</si>
  <si>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</si>
  <si>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</si>
  <si>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</si>
  <si>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</si>
  <si>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</si>
  <si>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</si>
  <si>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</si>
  <si>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</si>
  <si>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</si>
  <si>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</si>
  <si>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</si>
  <si>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</si>
  <si>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</si>
  <si>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</si>
  <si>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</si>
  <si>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</si>
  <si>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</si>
  <si>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</si>
  <si>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</si>
  <si>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</si>
  <si>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</si>
  <si>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</si>
  <si>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</si>
  <si>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</si>
  <si>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</si>
  <si>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</si>
  <si>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</si>
  <si>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</si>
  <si>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</si>
  <si>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</si>
  <si>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</si>
  <si>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</si>
  <si>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</si>
  <si>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</si>
  <si>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</si>
  <si>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</si>
  <si>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</si>
  <si>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</si>
  <si>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</si>
  <si>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</si>
  <si>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</si>
  <si>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</si>
  <si>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</si>
  <si>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</si>
  <si>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</si>
  <si>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</si>
  <si>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</si>
  <si>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</si>
  <si>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</si>
  <si>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</si>
  <si>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</si>
  <si>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</si>
  <si>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</si>
  <si>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</si>
  <si>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</si>
  <si>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</si>
  <si>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</si>
  <si>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</si>
  <si>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</si>
  <si>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</si>
  <si>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</si>
  <si>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</si>
  <si>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</si>
  <si>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</si>
  <si>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</si>
  <si>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</si>
  <si>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</si>
  <si>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</si>
  <si>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</si>
  <si>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</si>
  <si>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</si>
  <si>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</si>
  <si>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</si>
  <si>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</si>
  <si>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</si>
  <si>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</si>
  <si>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</si>
  <si>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</si>
  <si>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</si>
  <si>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</si>
  <si>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</si>
  <si>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</si>
  <si>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</si>
  <si>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</si>
  <si>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</si>
  <si>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</si>
  <si>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</si>
  <si>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</si>
  <si>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</si>
  <si>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</si>
  <si>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</si>
  <si>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</si>
  <si>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</si>
  <si>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</si>
  <si>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</si>
  <si>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</si>
  <si>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</si>
  <si>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</si>
  <si>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</si>
  <si>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</si>
  <si>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</si>
  <si>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</si>
  <si>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</si>
  <si>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</si>
  <si>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</si>
  <si>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</si>
  <si>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</si>
  <si>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</si>
  <si>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</si>
  <si>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</si>
  <si>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</si>
  <si>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</si>
  <si>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</si>
  <si>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</si>
  <si>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</si>
  <si>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</si>
  <si>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</si>
  <si>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</si>
  <si>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</si>
  <si>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H1900611</t>
  </si>
  <si>
    <t>방기한</t>
  </si>
  <si>
    <t>M</t>
  </si>
  <si>
    <t>(설문지 : FFQ 95문항 설문지, 사용자 : 방기한, ID : H1900611)</t>
  </si>
  <si>
    <t>2021년 02월 24일 16:14:16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</si>
</sst>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9376"/>
        <c:axId val="262651728"/>
      </c:barChart>
      <c:catAx>
        <c:axId val="2626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1728"/>
        <c:crosses val="autoZero"/>
        <c:auto val="1"/>
        <c:lblAlgn val="ctr"/>
        <c:lblOffset val="100"/>
        <c:noMultiLvlLbl val="0"/>
      </c:catAx>
      <c:valAx>
        <c:axId val="26265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4864"/>
        <c:axId val="262647808"/>
      </c:barChart>
      <c:catAx>
        <c:axId val="26265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7808"/>
        <c:crosses val="autoZero"/>
        <c:auto val="1"/>
        <c:lblAlgn val="ctr"/>
        <c:lblOffset val="100"/>
        <c:noMultiLvlLbl val="0"/>
      </c:catAx>
      <c:valAx>
        <c:axId val="26264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2776"/>
        <c:axId val="465957088"/>
      </c:barChart>
      <c:catAx>
        <c:axId val="46595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7088"/>
        <c:crosses val="autoZero"/>
        <c:auto val="1"/>
        <c:lblAlgn val="ctr"/>
        <c:lblOffset val="100"/>
        <c:noMultiLvlLbl val="0"/>
      </c:catAx>
      <c:valAx>
        <c:axId val="46595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5520"/>
        <c:axId val="465955912"/>
      </c:barChart>
      <c:catAx>
        <c:axId val="46595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5912"/>
        <c:crosses val="autoZero"/>
        <c:auto val="1"/>
        <c:lblAlgn val="ctr"/>
        <c:lblOffset val="100"/>
        <c:noMultiLvlLbl val="0"/>
      </c:catAx>
      <c:valAx>
        <c:axId val="46595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4651.2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4736"/>
        <c:axId val="465956696"/>
      </c:barChart>
      <c:catAx>
        <c:axId val="46595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6696"/>
        <c:crosses val="autoZero"/>
        <c:auto val="1"/>
        <c:lblAlgn val="ctr"/>
        <c:lblOffset val="100"/>
        <c:noMultiLvlLbl val="0"/>
      </c:catAx>
      <c:valAx>
        <c:axId val="465956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8656"/>
        <c:axId val="465953168"/>
      </c:barChart>
      <c:catAx>
        <c:axId val="4659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3168"/>
        <c:crosses val="autoZero"/>
        <c:auto val="1"/>
        <c:lblAlgn val="ctr"/>
        <c:lblOffset val="100"/>
        <c:noMultiLvlLbl val="0"/>
      </c:catAx>
      <c:valAx>
        <c:axId val="46595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4344"/>
        <c:axId val="465953952"/>
      </c:barChart>
      <c:catAx>
        <c:axId val="46595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3952"/>
        <c:crosses val="autoZero"/>
        <c:auto val="1"/>
        <c:lblAlgn val="ctr"/>
        <c:lblOffset val="100"/>
        <c:noMultiLvlLbl val="0"/>
      </c:catAx>
      <c:valAx>
        <c:axId val="46595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59440"/>
        <c:axId val="465955128"/>
      </c:barChart>
      <c:catAx>
        <c:axId val="4659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955128"/>
        <c:crosses val="autoZero"/>
        <c:auto val="1"/>
        <c:lblAlgn val="ctr"/>
        <c:lblOffset val="100"/>
        <c:noMultiLvlLbl val="0"/>
      </c:catAx>
      <c:valAx>
        <c:axId val="465955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5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960224"/>
        <c:axId val="466085200"/>
      </c:barChart>
      <c:catAx>
        <c:axId val="4659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5200"/>
        <c:crosses val="autoZero"/>
        <c:auto val="1"/>
        <c:lblAlgn val="ctr"/>
        <c:lblOffset val="100"/>
        <c:noMultiLvlLbl val="0"/>
      </c:catAx>
      <c:valAx>
        <c:axId val="4660852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9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084416"/>
        <c:axId val="466079712"/>
      </c:barChart>
      <c:catAx>
        <c:axId val="4660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79712"/>
        <c:crosses val="autoZero"/>
        <c:auto val="1"/>
        <c:lblAlgn val="ctr"/>
        <c:lblOffset val="100"/>
        <c:noMultiLvlLbl val="0"/>
      </c:catAx>
      <c:valAx>
        <c:axId val="4660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080104"/>
        <c:axId val="466082064"/>
      </c:barChart>
      <c:catAx>
        <c:axId val="4660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2064"/>
        <c:crosses val="autoZero"/>
        <c:auto val="1"/>
        <c:lblAlgn val="ctr"/>
        <c:lblOffset val="100"/>
        <c:noMultiLvlLbl val="0"/>
      </c:catAx>
      <c:valAx>
        <c:axId val="46608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2120"/>
        <c:axId val="262653688"/>
      </c:barChart>
      <c:catAx>
        <c:axId val="26265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3688"/>
        <c:crosses val="autoZero"/>
        <c:auto val="1"/>
        <c:lblAlgn val="ctr"/>
        <c:lblOffset val="100"/>
        <c:noMultiLvlLbl val="0"/>
      </c:catAx>
      <c:valAx>
        <c:axId val="262653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273.89999999999998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083632"/>
        <c:axId val="466084808"/>
      </c:barChart>
      <c:catAx>
        <c:axId val="4660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4808"/>
        <c:crosses val="autoZero"/>
        <c:auto val="1"/>
        <c:lblAlgn val="ctr"/>
        <c:lblOffset val="100"/>
        <c:noMultiLvlLbl val="0"/>
      </c:catAx>
      <c:valAx>
        <c:axId val="46608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085984"/>
        <c:axId val="466086768"/>
      </c:barChart>
      <c:catAx>
        <c:axId val="4660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6768"/>
        <c:crosses val="autoZero"/>
        <c:auto val="1"/>
        <c:lblAlgn val="ctr"/>
        <c:lblOffset val="100"/>
        <c:noMultiLvlLbl val="0"/>
      </c:catAx>
      <c:valAx>
        <c:axId val="46608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8.6999999999999993</c:v>
                </c:pt>
                <c:pt idx="1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6081280"/>
        <c:axId val="466082848"/>
      </c:barChart>
      <c:catAx>
        <c:axId val="46608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2848"/>
        <c:crosses val="autoZero"/>
        <c:auto val="1"/>
        <c:lblAlgn val="ctr"/>
        <c:lblOffset val="100"/>
        <c:noMultiLvlLbl val="0"/>
      </c:catAx>
      <c:valAx>
        <c:axId val="46608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16.026814000000002</c:v>
                </c:pt>
                <c:pt idx="1">
                  <c:v>21.491648000000001</c:v>
                </c:pt>
                <c:pt idx="2">
                  <c:v>20.601181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084024"/>
        <c:axId val="466086376"/>
      </c:barChart>
      <c:catAx>
        <c:axId val="46608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086376"/>
        <c:crosses val="autoZero"/>
        <c:auto val="1"/>
        <c:lblAlgn val="ctr"/>
        <c:lblOffset val="100"/>
        <c:noMultiLvlLbl val="0"/>
      </c:catAx>
      <c:valAx>
        <c:axId val="46608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08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4504"/>
        <c:axId val="467420776"/>
      </c:barChart>
      <c:catAx>
        <c:axId val="46741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20776"/>
        <c:crosses val="autoZero"/>
        <c:auto val="1"/>
        <c:lblAlgn val="ctr"/>
        <c:lblOffset val="100"/>
        <c:noMultiLvlLbl val="0"/>
      </c:catAx>
      <c:valAx>
        <c:axId val="46742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</c:v>
                </c:pt>
                <c:pt idx="1">
                  <c:v>8.3000000000000007</c:v>
                </c:pt>
                <c:pt idx="2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7418816"/>
        <c:axId val="467419992"/>
      </c:barChart>
      <c:catAx>
        <c:axId val="4674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19992"/>
        <c:crosses val="autoZero"/>
        <c:auto val="1"/>
        <c:lblAlgn val="ctr"/>
        <c:lblOffset val="100"/>
        <c:noMultiLvlLbl val="0"/>
      </c:catAx>
      <c:valAx>
        <c:axId val="46741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5288"/>
        <c:axId val="467416464"/>
      </c:barChart>
      <c:catAx>
        <c:axId val="46741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16464"/>
        <c:crosses val="autoZero"/>
        <c:auto val="1"/>
        <c:lblAlgn val="ctr"/>
        <c:lblOffset val="100"/>
        <c:noMultiLvlLbl val="0"/>
      </c:catAx>
      <c:valAx>
        <c:axId val="46741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6856"/>
        <c:axId val="467418032"/>
      </c:barChart>
      <c:catAx>
        <c:axId val="46741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18032"/>
        <c:crosses val="autoZero"/>
        <c:auto val="1"/>
        <c:lblAlgn val="ctr"/>
        <c:lblOffset val="100"/>
        <c:noMultiLvlLbl val="0"/>
      </c:catAx>
      <c:valAx>
        <c:axId val="467418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7248"/>
        <c:axId val="467418424"/>
      </c:barChart>
      <c:catAx>
        <c:axId val="46741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18424"/>
        <c:crosses val="autoZero"/>
        <c:auto val="1"/>
        <c:lblAlgn val="ctr"/>
        <c:lblOffset val="100"/>
        <c:noMultiLvlLbl val="0"/>
      </c:catAx>
      <c:valAx>
        <c:axId val="46741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09168"/>
        <c:axId val="465010344"/>
      </c:barChart>
      <c:catAx>
        <c:axId val="46500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10344"/>
        <c:crosses val="autoZero"/>
        <c:auto val="1"/>
        <c:lblAlgn val="ctr"/>
        <c:lblOffset val="100"/>
        <c:noMultiLvlLbl val="0"/>
      </c:catAx>
      <c:valAx>
        <c:axId val="46501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0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9577.2000000000007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3720"/>
        <c:axId val="467414112"/>
      </c:barChart>
      <c:catAx>
        <c:axId val="4674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414112"/>
        <c:crosses val="autoZero"/>
        <c:auto val="1"/>
        <c:lblAlgn val="ctr"/>
        <c:lblOffset val="100"/>
        <c:noMultiLvlLbl val="0"/>
      </c:catAx>
      <c:valAx>
        <c:axId val="4674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416072"/>
        <c:axId val="467338912"/>
      </c:barChart>
      <c:catAx>
        <c:axId val="46741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338912"/>
        <c:crosses val="autoZero"/>
        <c:auto val="1"/>
        <c:lblAlgn val="ctr"/>
        <c:lblOffset val="100"/>
        <c:noMultiLvlLbl val="0"/>
      </c:catAx>
      <c:valAx>
        <c:axId val="46733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4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7338128"/>
        <c:axId val="467336952"/>
      </c:barChart>
      <c:catAx>
        <c:axId val="46733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7336952"/>
        <c:crosses val="autoZero"/>
        <c:auto val="1"/>
        <c:lblAlgn val="ctr"/>
        <c:lblOffset val="100"/>
        <c:noMultiLvlLbl val="0"/>
      </c:catAx>
      <c:valAx>
        <c:axId val="46733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733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08384"/>
        <c:axId val="465014656"/>
      </c:barChart>
      <c:catAx>
        <c:axId val="46500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14656"/>
        <c:crosses val="autoZero"/>
        <c:auto val="1"/>
        <c:lblAlgn val="ctr"/>
        <c:lblOffset val="100"/>
        <c:noMultiLvlLbl val="0"/>
      </c:catAx>
      <c:valAx>
        <c:axId val="4650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11520"/>
        <c:axId val="465011912"/>
      </c:barChart>
      <c:catAx>
        <c:axId val="46501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11912"/>
        <c:crosses val="autoZero"/>
        <c:auto val="1"/>
        <c:lblAlgn val="ctr"/>
        <c:lblOffset val="100"/>
        <c:noMultiLvlLbl val="0"/>
      </c:catAx>
      <c:valAx>
        <c:axId val="465011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07600"/>
        <c:axId val="465009952"/>
      </c:barChart>
      <c:catAx>
        <c:axId val="46500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09952"/>
        <c:crosses val="autoZero"/>
        <c:auto val="1"/>
        <c:lblAlgn val="ctr"/>
        <c:lblOffset val="100"/>
        <c:noMultiLvlLbl val="0"/>
      </c:catAx>
      <c:valAx>
        <c:axId val="46500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0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09560"/>
        <c:axId val="465007208"/>
      </c:barChart>
      <c:catAx>
        <c:axId val="46500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07208"/>
        <c:crosses val="autoZero"/>
        <c:auto val="1"/>
        <c:lblAlgn val="ctr"/>
        <c:lblOffset val="100"/>
        <c:noMultiLvlLbl val="0"/>
      </c:catAx>
      <c:valAx>
        <c:axId val="46500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0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10736"/>
        <c:axId val="465013088"/>
      </c:barChart>
      <c:catAx>
        <c:axId val="46501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13088"/>
        <c:crosses val="autoZero"/>
        <c:auto val="1"/>
        <c:lblAlgn val="ctr"/>
        <c:lblOffset val="100"/>
        <c:noMultiLvlLbl val="0"/>
      </c:catAx>
      <c:valAx>
        <c:axId val="46501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1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5013480"/>
        <c:axId val="465013872"/>
      </c:barChart>
      <c:catAx>
        <c:axId val="46501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5013872"/>
        <c:crosses val="autoZero"/>
        <c:auto val="1"/>
        <c:lblAlgn val="ctr"/>
        <c:lblOffset val="100"/>
        <c:noMultiLvlLbl val="0"/>
      </c:catAx>
      <c:valAx>
        <c:axId val="46501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501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방기한, ID : H1900611)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16:14:16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2862.1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99.5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74.5</v>
      </c>
      <c r="G8" s="59">
        <f>'DRIs DATA 입력'!G8</f>
        <v>8.3000000000000007</v>
      </c>
      <c r="H8" s="59">
        <f>'DRIs DATA 입력'!H8</f>
        <v>17.100000000000001</v>
      </c>
      <c r="I8" s="46"/>
      <c r="J8" s="59" t="s">
        <v>215</v>
      </c>
      <c r="K8" s="59">
        <f>'DRIs DATA 입력'!K8</f>
        <v>8.6999999999999993</v>
      </c>
      <c r="L8" s="59">
        <f>'DRIs DATA 입력'!L8</f>
        <v>10.6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892.6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539.4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183.2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938.6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670.1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1678.5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9577.2000000000007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4651.2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133.4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212.9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1478.7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273.89999999999998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8" t="s">
        <v>276</v>
      </c>
      <c r="B1" s="67" t="s">
        <v>281</v>
      </c>
      <c r="C1" s="67"/>
      <c r="D1" s="67"/>
      <c r="E1" s="67"/>
      <c r="F1" s="67"/>
      <c r="G1" s="68" t="s">
        <v>277</v>
      </c>
      <c r="H1" s="67" t="s">
        <v>282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x14ac:dyDescent="0.3">
      <c r="A4" s="69" t="s">
        <v>55</v>
      </c>
      <c r="B4" s="69"/>
      <c r="C4" s="69"/>
      <c r="D4" s="67"/>
      <c r="E4" s="62" t="s">
        <v>197</v>
      </c>
      <c r="F4" s="63"/>
      <c r="G4" s="63"/>
      <c r="H4" s="64"/>
      <c r="I4" s="67"/>
      <c r="J4" s="62" t="s">
        <v>198</v>
      </c>
      <c r="K4" s="63"/>
      <c r="L4" s="64"/>
      <c r="M4" s="67"/>
      <c r="N4" s="69" t="s">
        <v>199</v>
      </c>
      <c r="O4" s="69"/>
      <c r="P4" s="69"/>
      <c r="Q4" s="69"/>
      <c r="R4" s="69"/>
      <c r="S4" s="69"/>
      <c r="T4" s="67"/>
      <c r="U4" s="69" t="s">
        <v>200</v>
      </c>
      <c r="V4" s="69"/>
      <c r="W4" s="69"/>
      <c r="X4" s="69"/>
      <c r="Y4" s="69"/>
      <c r="Z4" s="69"/>
      <c r="AA4" s="67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x14ac:dyDescent="0.3">
      <c r="A5" s="69"/>
      <c r="B5" s="69" t="s">
        <v>201</v>
      </c>
      <c r="C5" s="69" t="s">
        <v>202</v>
      </c>
      <c r="D5" s="67"/>
      <c r="E5" s="69"/>
      <c r="F5" s="69" t="s">
        <v>203</v>
      </c>
      <c r="G5" s="69" t="s">
        <v>204</v>
      </c>
      <c r="H5" s="69" t="s">
        <v>199</v>
      </c>
      <c r="I5" s="67"/>
      <c r="J5" s="69"/>
      <c r="K5" s="69" t="s">
        <v>205</v>
      </c>
      <c r="L5" s="69" t="s">
        <v>206</v>
      </c>
      <c r="M5" s="67"/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T5" s="67"/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  <c r="AA5" s="67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x14ac:dyDescent="0.3">
      <c r="A6" s="69" t="s">
        <v>55</v>
      </c>
      <c r="B6" s="69">
        <v>2000</v>
      </c>
      <c r="C6" s="69">
        <v>2862.1</v>
      </c>
      <c r="D6" s="67"/>
      <c r="E6" s="69" t="s">
        <v>211</v>
      </c>
      <c r="F6" s="69">
        <v>55</v>
      </c>
      <c r="G6" s="69">
        <v>15</v>
      </c>
      <c r="H6" s="69">
        <v>7</v>
      </c>
      <c r="I6" s="67"/>
      <c r="J6" s="69" t="s">
        <v>211</v>
      </c>
      <c r="K6" s="69">
        <v>0.1</v>
      </c>
      <c r="L6" s="69">
        <v>4</v>
      </c>
      <c r="M6" s="67"/>
      <c r="N6" s="69" t="s">
        <v>212</v>
      </c>
      <c r="O6" s="69">
        <v>45</v>
      </c>
      <c r="P6" s="69">
        <v>55</v>
      </c>
      <c r="Q6" s="69">
        <v>0</v>
      </c>
      <c r="R6" s="69">
        <v>0</v>
      </c>
      <c r="S6" s="69">
        <v>99.5</v>
      </c>
      <c r="T6" s="67"/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43.8</v>
      </c>
      <c r="AA6" s="67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x14ac:dyDescent="0.3">
      <c r="A7" s="67"/>
      <c r="B7" s="67"/>
      <c r="C7" s="67"/>
      <c r="D7" s="67"/>
      <c r="E7" s="69" t="s">
        <v>214</v>
      </c>
      <c r="F7" s="69">
        <v>65</v>
      </c>
      <c r="G7" s="69">
        <v>30</v>
      </c>
      <c r="H7" s="69">
        <v>20</v>
      </c>
      <c r="I7" s="67"/>
      <c r="J7" s="69" t="s">
        <v>214</v>
      </c>
      <c r="K7" s="69">
        <v>1</v>
      </c>
      <c r="L7" s="69">
        <v>10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x14ac:dyDescent="0.3">
      <c r="A8" s="67"/>
      <c r="B8" s="67"/>
      <c r="C8" s="67"/>
      <c r="D8" s="67"/>
      <c r="E8" s="69" t="s">
        <v>215</v>
      </c>
      <c r="F8" s="69">
        <v>74.5</v>
      </c>
      <c r="G8" s="69">
        <v>8.3000000000000007</v>
      </c>
      <c r="H8" s="69">
        <v>17.100000000000001</v>
      </c>
      <c r="I8" s="67"/>
      <c r="J8" s="69" t="s">
        <v>215</v>
      </c>
      <c r="K8" s="69">
        <v>8.6999999999999993</v>
      </c>
      <c r="L8" s="69">
        <v>10.6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x14ac:dyDescent="0.3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</row>
    <row r="11" spans="1:68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x14ac:dyDescent="0.3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x14ac:dyDescent="0.3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</row>
    <row r="14" spans="1:68" x14ac:dyDescent="0.3">
      <c r="A14" s="69" t="s">
        <v>217</v>
      </c>
      <c r="B14" s="69"/>
      <c r="C14" s="69"/>
      <c r="D14" s="69"/>
      <c r="E14" s="69"/>
      <c r="F14" s="69"/>
      <c r="G14" s="67"/>
      <c r="H14" s="69" t="s">
        <v>218</v>
      </c>
      <c r="I14" s="69"/>
      <c r="J14" s="69"/>
      <c r="K14" s="69"/>
      <c r="L14" s="69"/>
      <c r="M14" s="69"/>
      <c r="N14" s="67"/>
      <c r="O14" s="69" t="s">
        <v>219</v>
      </c>
      <c r="P14" s="69"/>
      <c r="Q14" s="69"/>
      <c r="R14" s="69"/>
      <c r="S14" s="69"/>
      <c r="T14" s="69"/>
      <c r="U14" s="67"/>
      <c r="V14" s="69" t="s">
        <v>220</v>
      </c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x14ac:dyDescent="0.3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G15" s="67"/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N15" s="67"/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U15" s="67"/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x14ac:dyDescent="0.3">
      <c r="A16" s="69" t="s">
        <v>221</v>
      </c>
      <c r="B16" s="69">
        <v>500</v>
      </c>
      <c r="C16" s="69">
        <v>700</v>
      </c>
      <c r="D16" s="69">
        <v>0</v>
      </c>
      <c r="E16" s="69">
        <v>3000</v>
      </c>
      <c r="F16" s="69">
        <v>892.6</v>
      </c>
      <c r="G16" s="67"/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29</v>
      </c>
      <c r="N16" s="67"/>
      <c r="O16" s="69" t="s">
        <v>4</v>
      </c>
      <c r="P16" s="69">
        <v>0</v>
      </c>
      <c r="Q16" s="69">
        <v>0</v>
      </c>
      <c r="R16" s="69">
        <v>15</v>
      </c>
      <c r="S16" s="69">
        <v>100</v>
      </c>
      <c r="T16" s="69">
        <v>5.9</v>
      </c>
      <c r="U16" s="67"/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539.4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</row>
    <row r="17" spans="1:68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</row>
    <row r="20" spans="1:68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</row>
    <row r="23" spans="1:68" x14ac:dyDescent="0.3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8"/>
      <c r="BL23" s="68"/>
      <c r="BM23" s="68"/>
      <c r="BN23" s="68"/>
      <c r="BO23" s="68"/>
      <c r="BP23" s="68"/>
    </row>
    <row r="24" spans="1:68" x14ac:dyDescent="0.3">
      <c r="A24" s="69" t="s">
        <v>223</v>
      </c>
      <c r="B24" s="69"/>
      <c r="C24" s="69"/>
      <c r="D24" s="69"/>
      <c r="E24" s="69"/>
      <c r="F24" s="69"/>
      <c r="G24" s="67"/>
      <c r="H24" s="69" t="s">
        <v>224</v>
      </c>
      <c r="I24" s="69"/>
      <c r="J24" s="69"/>
      <c r="K24" s="69"/>
      <c r="L24" s="69"/>
      <c r="M24" s="69"/>
      <c r="N24" s="67"/>
      <c r="O24" s="69" t="s">
        <v>225</v>
      </c>
      <c r="P24" s="69"/>
      <c r="Q24" s="69"/>
      <c r="R24" s="69"/>
      <c r="S24" s="69"/>
      <c r="T24" s="69"/>
      <c r="U24" s="67"/>
      <c r="V24" s="69" t="s">
        <v>226</v>
      </c>
      <c r="W24" s="69"/>
      <c r="X24" s="69"/>
      <c r="Y24" s="69"/>
      <c r="Z24" s="69"/>
      <c r="AA24" s="69"/>
      <c r="AB24" s="67"/>
      <c r="AC24" s="69" t="s">
        <v>227</v>
      </c>
      <c r="AD24" s="69"/>
      <c r="AE24" s="69"/>
      <c r="AF24" s="69"/>
      <c r="AG24" s="69"/>
      <c r="AH24" s="69"/>
      <c r="AI24" s="67"/>
      <c r="AJ24" s="69" t="s">
        <v>228</v>
      </c>
      <c r="AK24" s="69"/>
      <c r="AL24" s="69"/>
      <c r="AM24" s="69"/>
      <c r="AN24" s="69"/>
      <c r="AO24" s="69"/>
      <c r="AP24" s="67"/>
      <c r="AQ24" s="69" t="s">
        <v>229</v>
      </c>
      <c r="AR24" s="69"/>
      <c r="AS24" s="69"/>
      <c r="AT24" s="69"/>
      <c r="AU24" s="69"/>
      <c r="AV24" s="69"/>
      <c r="AW24" s="67"/>
      <c r="AX24" s="69" t="s">
        <v>230</v>
      </c>
      <c r="AY24" s="69"/>
      <c r="AZ24" s="69"/>
      <c r="BA24" s="69"/>
      <c r="BB24" s="69"/>
      <c r="BC24" s="69"/>
      <c r="BD24" s="67"/>
      <c r="BE24" s="69" t="s">
        <v>231</v>
      </c>
      <c r="BF24" s="69"/>
      <c r="BG24" s="69"/>
      <c r="BH24" s="69"/>
      <c r="BI24" s="69"/>
      <c r="BJ24" s="69"/>
      <c r="BK24" s="68"/>
      <c r="BL24" s="68"/>
      <c r="BM24" s="68"/>
      <c r="BN24" s="68"/>
      <c r="BO24" s="68"/>
      <c r="BP24" s="68"/>
    </row>
    <row r="25" spans="1:68" x14ac:dyDescent="0.3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G25" s="67"/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N25" s="67"/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U25" s="67"/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B25" s="67"/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I25" s="67"/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P25" s="67"/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W25" s="67"/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D25" s="67"/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  <c r="BK25" s="68"/>
      <c r="BL25" s="68"/>
      <c r="BM25" s="68"/>
      <c r="BN25" s="68"/>
      <c r="BO25" s="68"/>
      <c r="BP25" s="68"/>
    </row>
    <row r="26" spans="1:68" x14ac:dyDescent="0.3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183.2</v>
      </c>
      <c r="G26" s="67"/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2.4</v>
      </c>
      <c r="N26" s="67"/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2.1</v>
      </c>
      <c r="U26" s="67"/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25.5</v>
      </c>
      <c r="AB26" s="67"/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3.1</v>
      </c>
      <c r="AI26" s="67"/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938.6</v>
      </c>
      <c r="AP26" s="67"/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12.6</v>
      </c>
      <c r="AW26" s="67"/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3.1</v>
      </c>
      <c r="BD26" s="67"/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1.6</v>
      </c>
      <c r="BK26" s="68"/>
      <c r="BL26" s="68"/>
      <c r="BM26" s="68"/>
      <c r="BN26" s="68"/>
      <c r="BO26" s="68"/>
      <c r="BP26" s="68"/>
    </row>
    <row r="27" spans="1:68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x14ac:dyDescent="0.3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1"/>
      <c r="BM33" s="71"/>
      <c r="BN33" s="71"/>
      <c r="BO33" s="71"/>
      <c r="BP33" s="71"/>
    </row>
    <row r="34" spans="1:68" x14ac:dyDescent="0.3">
      <c r="A34" s="69" t="s">
        <v>234</v>
      </c>
      <c r="B34" s="69"/>
      <c r="C34" s="69"/>
      <c r="D34" s="69"/>
      <c r="E34" s="69"/>
      <c r="F34" s="69"/>
      <c r="G34" s="67"/>
      <c r="H34" s="69" t="s">
        <v>235</v>
      </c>
      <c r="I34" s="69"/>
      <c r="J34" s="69"/>
      <c r="K34" s="69"/>
      <c r="L34" s="69"/>
      <c r="M34" s="69"/>
      <c r="N34" s="67"/>
      <c r="O34" s="69" t="s">
        <v>236</v>
      </c>
      <c r="P34" s="69"/>
      <c r="Q34" s="69"/>
      <c r="R34" s="69"/>
      <c r="S34" s="69"/>
      <c r="T34" s="69"/>
      <c r="U34" s="67"/>
      <c r="V34" s="69" t="s">
        <v>237</v>
      </c>
      <c r="W34" s="69"/>
      <c r="X34" s="69"/>
      <c r="Y34" s="69"/>
      <c r="Z34" s="69"/>
      <c r="AA34" s="69"/>
      <c r="AB34" s="67"/>
      <c r="AC34" s="69" t="s">
        <v>238</v>
      </c>
      <c r="AD34" s="69"/>
      <c r="AE34" s="69"/>
      <c r="AF34" s="69"/>
      <c r="AG34" s="69"/>
      <c r="AH34" s="69"/>
      <c r="AI34" s="67"/>
      <c r="AJ34" s="69" t="s">
        <v>239</v>
      </c>
      <c r="AK34" s="69"/>
      <c r="AL34" s="69"/>
      <c r="AM34" s="69"/>
      <c r="AN34" s="69"/>
      <c r="AO34" s="69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</row>
    <row r="35" spans="1:68" x14ac:dyDescent="0.3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G35" s="67"/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N35" s="67"/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U35" s="67"/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B35" s="67"/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I35" s="67"/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</row>
    <row r="36" spans="1:68" x14ac:dyDescent="0.3">
      <c r="A36" s="69" t="s">
        <v>17</v>
      </c>
      <c r="B36" s="69">
        <v>570</v>
      </c>
      <c r="C36" s="69">
        <v>700</v>
      </c>
      <c r="D36" s="69">
        <v>0</v>
      </c>
      <c r="E36" s="69">
        <v>2000</v>
      </c>
      <c r="F36" s="69">
        <v>670.1</v>
      </c>
      <c r="G36" s="67"/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1678.5</v>
      </c>
      <c r="N36" s="67"/>
      <c r="O36" s="69" t="s">
        <v>19</v>
      </c>
      <c r="P36" s="69">
        <v>0</v>
      </c>
      <c r="Q36" s="69">
        <v>0</v>
      </c>
      <c r="R36" s="69">
        <v>1300</v>
      </c>
      <c r="S36" s="69">
        <v>2000</v>
      </c>
      <c r="T36" s="69">
        <v>9577.2000000000007</v>
      </c>
      <c r="U36" s="67"/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4651.2</v>
      </c>
      <c r="AB36" s="67"/>
      <c r="AC36" s="69" t="s">
        <v>21</v>
      </c>
      <c r="AD36" s="69">
        <v>0</v>
      </c>
      <c r="AE36" s="69">
        <v>0</v>
      </c>
      <c r="AF36" s="69">
        <v>2000</v>
      </c>
      <c r="AG36" s="69">
        <v>0</v>
      </c>
      <c r="AH36" s="69">
        <v>133.4</v>
      </c>
      <c r="AI36" s="67"/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212.9</v>
      </c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1:68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spans="1:68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spans="1:68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x14ac:dyDescent="0.3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7"/>
      <c r="BL43" s="67"/>
      <c r="BM43" s="67"/>
      <c r="BN43" s="67"/>
      <c r="BO43" s="67"/>
      <c r="BP43" s="67"/>
    </row>
    <row r="44" spans="1:68" x14ac:dyDescent="0.3">
      <c r="A44" s="69" t="s">
        <v>241</v>
      </c>
      <c r="B44" s="69"/>
      <c r="C44" s="69"/>
      <c r="D44" s="69"/>
      <c r="E44" s="69"/>
      <c r="F44" s="69"/>
      <c r="G44" s="67"/>
      <c r="H44" s="69" t="s">
        <v>242</v>
      </c>
      <c r="I44" s="69"/>
      <c r="J44" s="69"/>
      <c r="K44" s="69"/>
      <c r="L44" s="69"/>
      <c r="M44" s="69"/>
      <c r="N44" s="67"/>
      <c r="O44" s="69" t="s">
        <v>243</v>
      </c>
      <c r="P44" s="69"/>
      <c r="Q44" s="69"/>
      <c r="R44" s="69"/>
      <c r="S44" s="69"/>
      <c r="T44" s="69"/>
      <c r="U44" s="67"/>
      <c r="V44" s="69" t="s">
        <v>244</v>
      </c>
      <c r="W44" s="69"/>
      <c r="X44" s="69"/>
      <c r="Y44" s="69"/>
      <c r="Z44" s="69"/>
      <c r="AA44" s="69"/>
      <c r="AB44" s="67"/>
      <c r="AC44" s="69" t="s">
        <v>245</v>
      </c>
      <c r="AD44" s="69"/>
      <c r="AE44" s="69"/>
      <c r="AF44" s="69"/>
      <c r="AG44" s="69"/>
      <c r="AH44" s="69"/>
      <c r="AI44" s="67"/>
      <c r="AJ44" s="69" t="s">
        <v>246</v>
      </c>
      <c r="AK44" s="69"/>
      <c r="AL44" s="69"/>
      <c r="AM44" s="69"/>
      <c r="AN44" s="69"/>
      <c r="AO44" s="69"/>
      <c r="AP44" s="67"/>
      <c r="AQ44" s="69" t="s">
        <v>247</v>
      </c>
      <c r="AR44" s="69"/>
      <c r="AS44" s="69"/>
      <c r="AT44" s="69"/>
      <c r="AU44" s="69"/>
      <c r="AV44" s="69"/>
      <c r="AW44" s="67"/>
      <c r="AX44" s="69" t="s">
        <v>248</v>
      </c>
      <c r="AY44" s="69"/>
      <c r="AZ44" s="69"/>
      <c r="BA44" s="69"/>
      <c r="BB44" s="69"/>
      <c r="BC44" s="69"/>
      <c r="BD44" s="67"/>
      <c r="BE44" s="69" t="s">
        <v>249</v>
      </c>
      <c r="BF44" s="69"/>
      <c r="BG44" s="69"/>
      <c r="BH44" s="69"/>
      <c r="BI44" s="69"/>
      <c r="BJ44" s="69"/>
      <c r="BK44" s="67"/>
      <c r="BL44" s="67"/>
      <c r="BM44" s="67"/>
      <c r="BN44" s="67"/>
      <c r="BO44" s="67"/>
      <c r="BP44" s="67"/>
    </row>
    <row r="45" spans="1:68" x14ac:dyDescent="0.3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G45" s="67"/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N45" s="67"/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U45" s="67"/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B45" s="67"/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I45" s="67"/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P45" s="67"/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W45" s="67"/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D45" s="67"/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  <c r="BK45" s="67"/>
      <c r="BL45" s="67"/>
      <c r="BM45" s="67"/>
      <c r="BN45" s="67"/>
      <c r="BO45" s="67"/>
      <c r="BP45" s="67"/>
    </row>
    <row r="46" spans="1:68" x14ac:dyDescent="0.3">
      <c r="A46" s="69" t="s">
        <v>23</v>
      </c>
      <c r="B46" s="69">
        <v>7</v>
      </c>
      <c r="C46" s="69">
        <v>9</v>
      </c>
      <c r="D46" s="69">
        <v>0</v>
      </c>
      <c r="E46" s="69">
        <v>45</v>
      </c>
      <c r="F46" s="69">
        <v>22.2</v>
      </c>
      <c r="G46" s="67"/>
      <c r="H46" s="69" t="s">
        <v>24</v>
      </c>
      <c r="I46" s="69">
        <v>7</v>
      </c>
      <c r="J46" s="69">
        <v>9</v>
      </c>
      <c r="K46" s="69">
        <v>0</v>
      </c>
      <c r="L46" s="69">
        <v>35</v>
      </c>
      <c r="M46" s="69">
        <v>15.4</v>
      </c>
      <c r="N46" s="67"/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1478.7</v>
      </c>
      <c r="U46" s="67"/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0.1</v>
      </c>
      <c r="AB46" s="67"/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5.7</v>
      </c>
      <c r="AI46" s="67"/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273.89999999999998</v>
      </c>
      <c r="AP46" s="67"/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107.8</v>
      </c>
      <c r="AW46" s="67"/>
      <c r="AX46" s="69" t="s">
        <v>251</v>
      </c>
      <c r="AY46" s="69"/>
      <c r="AZ46" s="69"/>
      <c r="BA46" s="69"/>
      <c r="BB46" s="69"/>
      <c r="BC46" s="69"/>
      <c r="BD46" s="67"/>
      <c r="BE46" s="69" t="s">
        <v>252</v>
      </c>
      <c r="BF46" s="69"/>
      <c r="BG46" s="69"/>
      <c r="BH46" s="69"/>
      <c r="BI46" s="69"/>
      <c r="BJ46" s="69"/>
      <c r="BK46" s="67"/>
      <c r="BL46" s="67"/>
      <c r="BM46" s="67"/>
      <c r="BN46" s="67"/>
      <c r="BO46" s="67"/>
      <c r="BP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7" customFormat="1" x14ac:dyDescent="0.3">
      <c r="A2" s="67" t="s">
        <v>278</v>
      </c>
      <c r="B2" s="67" t="s">
        <v>279</v>
      </c>
      <c r="C2" s="67" t="s">
        <v>280</v>
      </c>
      <c r="D2" s="67">
        <v>73</v>
      </c>
      <c r="E2" s="67">
        <v>2862.0983999999999</v>
      </c>
      <c r="F2" s="67">
        <v>432.91815000000003</v>
      </c>
      <c r="G2" s="67">
        <v>48.327030000000001</v>
      </c>
      <c r="H2" s="67">
        <v>30.471209000000002</v>
      </c>
      <c r="I2" s="67">
        <v>17.855820000000001</v>
      </c>
      <c r="J2" s="67">
        <v>99.476389999999995</v>
      </c>
      <c r="K2" s="67">
        <v>65.735259999999997</v>
      </c>
      <c r="L2" s="67">
        <v>33.741126999999999</v>
      </c>
      <c r="M2" s="67">
        <v>43.787323000000001</v>
      </c>
      <c r="N2" s="67">
        <v>4.0691977000000001</v>
      </c>
      <c r="O2" s="67">
        <v>21.799821999999999</v>
      </c>
      <c r="P2" s="67">
        <v>1694.8897999999999</v>
      </c>
      <c r="Q2" s="67">
        <v>40.649742000000003</v>
      </c>
      <c r="R2" s="67">
        <v>892.63130000000001</v>
      </c>
      <c r="S2" s="67">
        <v>113.44874</v>
      </c>
      <c r="T2" s="67">
        <v>9350.1919999999991</v>
      </c>
      <c r="U2" s="67">
        <v>5.9482189999999999</v>
      </c>
      <c r="V2" s="67">
        <v>28.965558999999999</v>
      </c>
      <c r="W2" s="67">
        <v>539.35109999999997</v>
      </c>
      <c r="X2" s="67">
        <v>183.20421999999999</v>
      </c>
      <c r="Y2" s="67">
        <v>2.4492202000000001</v>
      </c>
      <c r="Z2" s="67">
        <v>2.1045120000000002</v>
      </c>
      <c r="AA2" s="67">
        <v>25.532737999999998</v>
      </c>
      <c r="AB2" s="67">
        <v>3.1256270000000002</v>
      </c>
      <c r="AC2" s="67">
        <v>938.61249999999995</v>
      </c>
      <c r="AD2" s="67">
        <v>12.596665</v>
      </c>
      <c r="AE2" s="67">
        <v>3.136809</v>
      </c>
      <c r="AF2" s="67">
        <v>1.5891335</v>
      </c>
      <c r="AG2" s="67">
        <v>670.0652</v>
      </c>
      <c r="AH2" s="67">
        <v>481.51101999999997</v>
      </c>
      <c r="AI2" s="67">
        <v>188.55414999999999</v>
      </c>
      <c r="AJ2" s="67">
        <v>1678.4701</v>
      </c>
      <c r="AK2" s="67">
        <v>9577.2270000000008</v>
      </c>
      <c r="AL2" s="67">
        <v>133.37132</v>
      </c>
      <c r="AM2" s="67">
        <v>4651.2056000000002</v>
      </c>
      <c r="AN2" s="67">
        <v>212.85718</v>
      </c>
      <c r="AO2" s="67">
        <v>22.199812000000001</v>
      </c>
      <c r="AP2" s="67">
        <v>17.832429999999999</v>
      </c>
      <c r="AQ2" s="67">
        <v>4.3673820000000001</v>
      </c>
      <c r="AR2" s="67">
        <v>15.377591000000001</v>
      </c>
      <c r="AS2" s="67">
        <v>1478.7107000000001</v>
      </c>
      <c r="AT2" s="67">
        <v>8.0261505999999996E-2</v>
      </c>
      <c r="AU2" s="67">
        <v>5.6632524000000002</v>
      </c>
      <c r="AV2" s="67">
        <v>273.93603999999999</v>
      </c>
      <c r="AW2" s="67">
        <v>107.81344</v>
      </c>
      <c r="AX2" s="67">
        <v>0.36786564999999999</v>
      </c>
      <c r="AY2" s="67">
        <v>1.3120589</v>
      </c>
      <c r="AZ2" s="67">
        <v>306.70780000000002</v>
      </c>
      <c r="BA2" s="67">
        <v>58.131140000000002</v>
      </c>
      <c r="BB2" s="67">
        <v>16.026814000000002</v>
      </c>
      <c r="BC2" s="67">
        <v>21.491648000000001</v>
      </c>
      <c r="BD2" s="67">
        <v>20.601181</v>
      </c>
      <c r="BE2" s="67">
        <v>1.8264146000000001</v>
      </c>
      <c r="BF2" s="67">
        <v>6.1643195000000004</v>
      </c>
      <c r="BG2" s="67">
        <v>1.1518281E-3</v>
      </c>
      <c r="BH2" s="67">
        <v>1.4457819E-3</v>
      </c>
      <c r="BI2" s="67">
        <v>1.8180920999999999E-3</v>
      </c>
      <c r="BJ2" s="67">
        <v>3.5495100000000002E-2</v>
      </c>
      <c r="BK2" s="67">
        <v>8.8602166000000004E-5</v>
      </c>
      <c r="BL2" s="67">
        <v>0.43968810000000003</v>
      </c>
      <c r="BM2" s="67">
        <v>6.3718810000000001</v>
      </c>
      <c r="BN2" s="67">
        <v>1.7497752</v>
      </c>
      <c r="BO2" s="67">
        <v>93.393799999999999</v>
      </c>
      <c r="BP2" s="67">
        <v>19.154129999999999</v>
      </c>
      <c r="BQ2" s="67">
        <v>29.749265999999999</v>
      </c>
      <c r="BR2" s="67">
        <v>108.39033499999999</v>
      </c>
      <c r="BS2" s="67">
        <v>32.47372</v>
      </c>
      <c r="BT2" s="67">
        <v>22.054924</v>
      </c>
      <c r="BU2" s="67">
        <v>6.6832119999999995E-2</v>
      </c>
      <c r="BV2" s="67">
        <v>7.9982265999999996E-2</v>
      </c>
      <c r="BW2" s="67">
        <v>1.4736726</v>
      </c>
      <c r="BX2" s="67">
        <v>2.377948</v>
      </c>
      <c r="BY2" s="67">
        <v>0.11972265999999999</v>
      </c>
      <c r="BZ2" s="67">
        <v>2.3361621000000002E-3</v>
      </c>
      <c r="CA2" s="67">
        <v>0.98822589999999999</v>
      </c>
      <c r="CB2" s="67">
        <v>4.4248170000000003E-2</v>
      </c>
      <c r="CC2" s="67">
        <v>0.13441529999999999</v>
      </c>
      <c r="CD2" s="67">
        <v>2.4880981000000002</v>
      </c>
      <c r="CE2" s="67">
        <v>6.9280939999999999E-2</v>
      </c>
      <c r="CF2" s="67">
        <v>0.96474683000000006</v>
      </c>
      <c r="CG2" s="67">
        <v>0</v>
      </c>
      <c r="CH2" s="67">
        <v>7.925691E-2</v>
      </c>
      <c r="CI2" s="67">
        <v>6.3705669999999997E-3</v>
      </c>
      <c r="CJ2" s="67">
        <v>5.5429180000000002</v>
      </c>
      <c r="CK2" s="67">
        <v>1.7858289999999999E-2</v>
      </c>
      <c r="CL2" s="67">
        <v>0.83809630000000002</v>
      </c>
      <c r="CM2" s="67">
        <v>5.8640327000000001</v>
      </c>
      <c r="CN2" s="67">
        <v>3061.7570000000001</v>
      </c>
      <c r="CO2" s="67">
        <v>5325.7515000000003</v>
      </c>
      <c r="CP2" s="67">
        <v>3164.2746999999999</v>
      </c>
      <c r="CQ2" s="67">
        <v>1194.8751999999999</v>
      </c>
      <c r="CR2" s="67">
        <v>630.33010000000002</v>
      </c>
      <c r="CS2" s="67">
        <v>564.49445000000003</v>
      </c>
      <c r="CT2" s="67">
        <v>3034.3733000000002</v>
      </c>
      <c r="CU2" s="67">
        <v>1780.1964</v>
      </c>
      <c r="CV2" s="67">
        <v>1739.5724</v>
      </c>
      <c r="CW2" s="67">
        <v>2057.5747000000001</v>
      </c>
      <c r="CX2" s="67">
        <v>611.30742999999995</v>
      </c>
      <c r="CY2" s="67">
        <v>3981.5268999999998</v>
      </c>
      <c r="CZ2" s="67">
        <v>1974.1237000000001</v>
      </c>
      <c r="DA2" s="67">
        <v>4520.2304999999997</v>
      </c>
      <c r="DB2" s="67">
        <v>4473.0874000000003</v>
      </c>
      <c r="DC2" s="67">
        <v>6337.4549999999999</v>
      </c>
      <c r="DD2" s="67">
        <v>10094.74</v>
      </c>
      <c r="DE2" s="67">
        <v>2174.7656000000002</v>
      </c>
      <c r="DF2" s="67">
        <v>4729.3393999999998</v>
      </c>
      <c r="DG2" s="67">
        <v>2343.2896000000001</v>
      </c>
      <c r="DH2" s="67">
        <v>114.92635</v>
      </c>
      <c r="DI2" s="67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58.131140000000002</v>
      </c>
      <c r="B6">
        <f>BB2</f>
        <v>16.026814000000002</v>
      </c>
      <c r="C6">
        <f>BC2</f>
        <v>21.491648000000001</v>
      </c>
      <c r="D6">
        <f>BD2</f>
        <v>20.601181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2" sqref="I2:I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254</v>
      </c>
      <c r="B2" s="55">
        <v>17380</v>
      </c>
      <c r="C2" s="56">
        <f ca="1">YEAR(TODAY())-YEAR(B2)+IF(TODAY()&gt;=DATE(YEAR(TODAY()),MONTH(B2),DAY(B2)),0,-1)</f>
        <v>73</v>
      </c>
      <c r="E2" s="52">
        <v>178.8</v>
      </c>
      <c r="F2" s="53" t="s">
        <v>275</v>
      </c>
      <c r="G2" s="52">
        <v>78.7</v>
      </c>
      <c r="H2" s="51" t="s">
        <v>40</v>
      </c>
      <c r="I2" s="78">
        <f>ROUND(G3/E3^2,1)</f>
        <v>24.6</v>
      </c>
    </row>
    <row r="3" spans="1:9" x14ac:dyDescent="0.3">
      <c r="E3" s="51">
        <f>E2/100</f>
        <v>1.788</v>
      </c>
      <c r="F3" s="51" t="s">
        <v>39</v>
      </c>
      <c r="G3" s="51">
        <f>G2</f>
        <v>78.7</v>
      </c>
      <c r="H3" s="51" t="s">
        <v>40</v>
      </c>
      <c r="I3" s="78"/>
    </row>
    <row r="4" spans="1:9" x14ac:dyDescent="0.3">
      <c r="A4" t="s">
        <v>272</v>
      </c>
    </row>
    <row r="5" spans="1:9" x14ac:dyDescent="0.3">
      <c r="B5" s="60">
        <v>44251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방기한, ID : H1900611)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16:14:16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44251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73</v>
      </c>
      <c r="G12" s="100"/>
      <c r="H12" s="100"/>
      <c r="I12" s="100"/>
      <c r="K12" s="129">
        <f>'개인정보 및 신체계측 입력'!E2</f>
        <v>178.8</v>
      </c>
      <c r="L12" s="130"/>
      <c r="M12" s="123">
        <f>'개인정보 및 신체계측 입력'!G2</f>
        <v>78.7</v>
      </c>
      <c r="N12" s="124"/>
      <c r="O12" s="119" t="s">
        <v>270</v>
      </c>
      <c r="P12" s="113"/>
      <c r="Q12" s="96">
        <f>'개인정보 및 신체계측 입력'!I2</f>
        <v>24.6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방기한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74.5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8.3000000000000007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17.100000000000001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10.6</v>
      </c>
      <c r="L72" s="36" t="s">
        <v>52</v>
      </c>
      <c r="M72" s="36">
        <f>ROUND('DRIs DATA'!K8,1)</f>
        <v>8.6999999999999993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170</v>
      </c>
      <c r="C94" s="162"/>
      <c r="D94" s="162"/>
      <c r="E94" s="162"/>
      <c r="F94" s="160">
        <f>ROUND('DRIs DATA'!F16/'DRIs DATA'!C16*100,2)</f>
        <v>119.01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241.67</v>
      </c>
      <c r="R94" s="162" t="s">
        <v>166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170</v>
      </c>
      <c r="C121" s="16"/>
      <c r="D121" s="16"/>
      <c r="E121" s="15"/>
      <c r="F121" s="160">
        <f>ROUND('DRIs DATA'!F26/'DRIs DATA'!C26*100,2)</f>
        <v>183.2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206.67</v>
      </c>
      <c r="R121" s="162" t="s">
        <v>165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170</v>
      </c>
      <c r="C172" s="20"/>
      <c r="D172" s="20"/>
      <c r="E172" s="6"/>
      <c r="F172" s="160">
        <f>ROUND('DRIs DATA'!F36/'DRIs DATA'!C36*100,2)</f>
        <v>83.76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638.48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60">
        <f>ROUND('DRIs DATA'!F46/'DRIs DATA'!C46*100,2)</f>
        <v>222</v>
      </c>
      <c r="G197" s="16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2021-02-26T05:33:13Z</dcterms:modified>
</cp:coreProperties>
</file>