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18345" windowHeight="9780" tabRatio="873" activeTab="1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<sst xmlns="http://schemas.openxmlformats.org/spreadsheetml/2006/main" count="692" uniqueCount="283">
  <si>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</si>
  <si>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</si>
  <si>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</si>
  <si>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</si>
  <si>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</si>
  <si>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</si>
  <si>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</si>
  <si>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</si>
  <si>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</si>
  <si>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</si>
  <si>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</si>
  <si>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</si>
  <si>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</si>
  <si>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</si>
  <si>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</si>
  <si>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</si>
  <si>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</si>
  <si>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</si>
  <si>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</si>
  <si>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</si>
  <si>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</si>
  <si>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</si>
  <si>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</si>
  <si>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</si>
  <si>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</si>
  <si>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</si>
  <si>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</si>
  <si>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</si>
  <si>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</si>
  <si>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</si>
  <si>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</si>
  <si>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</si>
  <si>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</si>
  <si>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</si>
  <si>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</si>
  <si>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</si>
  <si>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</si>
  <si>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</si>
  <si>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</si>
  <si>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</si>
  <si>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</si>
  <si>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</si>
  <si>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</si>
  <si>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</si>
  <si>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</si>
  <si>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</si>
  <si>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</si>
  <si>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</si>
  <si>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</si>
  <si>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</si>
  <si>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</si>
  <si>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</si>
  <si>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</si>
  <si>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</si>
  <si>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</si>
  <si>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</si>
  <si>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</si>
  <si>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</si>
  <si>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</si>
  <si>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</si>
  <si>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</si>
  <si>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</si>
  <si>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</si>
  <si>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</si>
  <si>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</si>
  <si>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</si>
  <si>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</si>
  <si>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</si>
  <si>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</si>
  <si>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</si>
  <si>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</si>
  <si>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</si>
  <si>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</si>
  <si>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</si>
  <si>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</si>
  <si>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</si>
  <si>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</si>
  <si>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</si>
  <si>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</si>
  <si>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</si>
  <si>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</si>
  <si>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</si>
  <si>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</si>
  <si>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</si>
  <si>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</si>
  <si>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</si>
  <si>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</si>
  <si>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</si>
  <si>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</si>
  <si>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</si>
  <si>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</si>
  <si>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</si>
  <si>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</si>
  <si>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</si>
  <si>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</si>
  <si>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</si>
  <si>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</si>
  <si>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</si>
  <si>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</si>
  <si>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</si>
  <si>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</si>
  <si>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</si>
  <si>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</si>
  <si>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</si>
  <si>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</si>
  <si>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</si>
  <si>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</si>
  <si>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</si>
  <si>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</si>
  <si>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</si>
  <si>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</si>
  <si>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</si>
  <si>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</si>
  <si>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</si>
  <si>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</si>
  <si>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</si>
  <si>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</si>
  <si>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</si>
  <si>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</si>
  <si>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</si>
  <si>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</si>
  <si>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</si>
  <si>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</si>
  <si>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</si>
  <si>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</si>
  <si>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</si>
  <si>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</si>
  <si>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</si>
  <si>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</si>
  <si>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</si>
  <si>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</si>
  <si>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</si>
  <si>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</si>
  <si>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</si>
  <si>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</si>
  <si>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</si>
  <si>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</si>
  <si>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</si>
  <si>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</si>
  <si>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</si>
  <si>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</si>
  <si>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</si>
  <si>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</si>
  <si>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</si>
  <si>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</si>
  <si>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</si>
  <si>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</si>
  <si>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</si>
  <si>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</si>
  <si>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</si>
  <si>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</si>
  <si>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</si>
  <si>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</si>
  <si>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</si>
  <si>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</si>
  <si>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</si>
  <si>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</si>
  <si>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</si>
  <si>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</si>
  <si>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</si>
  <si>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</si>
  <si>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</si>
  <si>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</si>
  <si>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</si>
  <si>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</si>
  <si>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</si>
  <si>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</si>
  <si>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</si>
  <si>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</si>
  <si>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</si>
  <si>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</si>
  <si>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</si>
  <si>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</si>
  <si>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</si>
  <si>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</si>
  <si>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</si>
  <si>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</si>
  <si>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</si>
  <si>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</si>
  <si>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</si>
  <si>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</si>
  <si>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</si>
  <si>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</si>
  <si>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</si>
  <si>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</si>
  <si>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</si>
  <si>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</si>
  <si>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</si>
  <si>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</si>
  <si>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</si>
  <si>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</si>
  <si>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</si>
  <si>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</si>
  <si>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</si>
  <si>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</si>
  <si>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</si>
  <si>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</si>
  <si>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</si>
  <si>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</si>
  <si>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</si>
  <si>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</si>
  <si>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</si>
  <si>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</si>
  <si>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</si>
  <si>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</si>
  <si>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</si>
  <si>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</si>
  <si>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</si>
  <si>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</si>
  <si>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</si>
  <si>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</si>
  <si>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</si>
  <si>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</si>
  <si>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</si>
  <si>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</si>
  <si>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</si>
  <si>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</si>
  <si>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</si>
  <si>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</si>
  <si>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</si>
  <si>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</si>
  <si>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</si>
  <si>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</si>
  <si>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</si>
  <si>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</si>
  <si>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</si>
  <si>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</si>
  <si>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</si>
  <si>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</si>
  <si>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</si>
  <si>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</si>
  <si>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</si>
  <si>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</si>
  <si>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</si>
  <si>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</si>
  <si>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</si>
  <si>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</si>
  <si>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</si>
  <si>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</si>
  <si>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</si>
  <si>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</si>
  <si>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</si>
  <si>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</si>
  <si>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</si>
  <si>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</si>
  <si>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</si>
  <si>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</si>
  <si>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</si>
  <si>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</si>
  <si>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</si>
  <si>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</si>
  <si>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</si>
  <si>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</si>
  <si>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</si>
  <si>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</si>
  <si>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</si>
  <si>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</si>
  <si>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</si>
  <si>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</si>
  <si>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</si>
  <si>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</si>
  <si>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</si>
  <si>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</si>
  <si>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</si>
  <si>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</si>
  <si>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</si>
  <si>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</si>
  <si>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</si>
  <si>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</si>
  <si>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</si>
  <si>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</si>
  <si>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</si>
  <si>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</si>
  <si>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</si>
  <si>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</si>
  <si>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</si>
  <si>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정보</t>
  </si>
  <si>
    <t>출력시각</t>
  </si>
  <si>
    <t>M</t>
  </si>
  <si>
    <t>H1900612</t>
  </si>
  <si>
    <t>이용봉</t>
  </si>
  <si>
    <t>(설문지 : FFQ 95문항 설문지, 사용자 : 이용봉, ID : H1900612)</t>
  </si>
  <si>
    <t>2021년 02월 24일 16:15:38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</si>
</sst>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5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107.4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0572168"/>
        <c:axId val="460573736"/>
      </c:barChart>
      <c:catAx>
        <c:axId val="460572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0573736"/>
        <c:crosses val="autoZero"/>
        <c:auto val="1"/>
        <c:lblAlgn val="ctr"/>
        <c:lblOffset val="100"/>
        <c:noMultiLvlLbl val="0"/>
      </c:catAx>
      <c:valAx>
        <c:axId val="460573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0572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0578048"/>
        <c:axId val="460579224"/>
      </c:barChart>
      <c:catAx>
        <c:axId val="460578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0579224"/>
        <c:crosses val="autoZero"/>
        <c:auto val="1"/>
        <c:lblAlgn val="ctr"/>
        <c:lblOffset val="100"/>
        <c:noMultiLvlLbl val="0"/>
      </c:catAx>
      <c:valAx>
        <c:axId val="460579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0578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0577656"/>
        <c:axId val="460579616"/>
      </c:barChart>
      <c:catAx>
        <c:axId val="460577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0579616"/>
        <c:crosses val="autoZero"/>
        <c:auto val="1"/>
        <c:lblAlgn val="ctr"/>
        <c:lblOffset val="100"/>
        <c:noMultiLvlLbl val="0"/>
      </c:catAx>
      <c:valAx>
        <c:axId val="460579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0577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1732.4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657760"/>
        <c:axId val="525658936"/>
      </c:barChart>
      <c:catAx>
        <c:axId val="525657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658936"/>
        <c:crosses val="autoZero"/>
        <c:auto val="1"/>
        <c:lblAlgn val="ctr"/>
        <c:lblOffset val="100"/>
        <c:noMultiLvlLbl val="0"/>
      </c:catAx>
      <c:valAx>
        <c:axId val="525658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657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3571.6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655800"/>
        <c:axId val="525656584"/>
      </c:barChart>
      <c:catAx>
        <c:axId val="525655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656584"/>
        <c:crosses val="autoZero"/>
        <c:auto val="1"/>
        <c:lblAlgn val="ctr"/>
        <c:lblOffset val="100"/>
        <c:noMultiLvlLbl val="0"/>
      </c:catAx>
      <c:valAx>
        <c:axId val="52565658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655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99.8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654232"/>
        <c:axId val="525655016"/>
      </c:barChart>
      <c:catAx>
        <c:axId val="525654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655016"/>
        <c:crosses val="autoZero"/>
        <c:auto val="1"/>
        <c:lblAlgn val="ctr"/>
        <c:lblOffset val="100"/>
        <c:noMultiLvlLbl val="0"/>
      </c:catAx>
      <c:valAx>
        <c:axId val="525655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654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201.1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648744"/>
        <c:axId val="525656192"/>
      </c:barChart>
      <c:catAx>
        <c:axId val="525648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656192"/>
        <c:crosses val="autoZero"/>
        <c:auto val="1"/>
        <c:lblAlgn val="ctr"/>
        <c:lblOffset val="100"/>
        <c:noMultiLvlLbl val="0"/>
      </c:catAx>
      <c:valAx>
        <c:axId val="525656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648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16.5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659328"/>
        <c:axId val="525658152"/>
      </c:barChart>
      <c:catAx>
        <c:axId val="525659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658152"/>
        <c:crosses val="autoZero"/>
        <c:auto val="1"/>
        <c:lblAlgn val="ctr"/>
        <c:lblOffset val="100"/>
        <c:noMultiLvlLbl val="0"/>
      </c:catAx>
      <c:valAx>
        <c:axId val="5256581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659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647960"/>
        <c:axId val="525653056"/>
      </c:barChart>
      <c:catAx>
        <c:axId val="525647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653056"/>
        <c:crosses val="autoZero"/>
        <c:auto val="1"/>
        <c:lblAlgn val="ctr"/>
        <c:lblOffset val="100"/>
        <c:noMultiLvlLbl val="0"/>
      </c:catAx>
      <c:valAx>
        <c:axId val="52565305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647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659720"/>
        <c:axId val="525652664"/>
      </c:barChart>
      <c:catAx>
        <c:axId val="525659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652664"/>
        <c:crosses val="autoZero"/>
        <c:auto val="1"/>
        <c:lblAlgn val="ctr"/>
        <c:lblOffset val="100"/>
        <c:noMultiLvlLbl val="0"/>
      </c:catAx>
      <c:valAx>
        <c:axId val="525652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659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654624"/>
        <c:axId val="525648352"/>
      </c:barChart>
      <c:catAx>
        <c:axId val="525654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648352"/>
        <c:crosses val="autoZero"/>
        <c:auto val="1"/>
        <c:lblAlgn val="ctr"/>
        <c:lblOffset val="100"/>
        <c:noMultiLvlLbl val="0"/>
      </c:catAx>
      <c:valAx>
        <c:axId val="5256483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654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23.3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0571776"/>
        <c:axId val="460565504"/>
      </c:barChart>
      <c:catAx>
        <c:axId val="460571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0565504"/>
        <c:crosses val="autoZero"/>
        <c:auto val="1"/>
        <c:lblAlgn val="ctr"/>
        <c:lblOffset val="100"/>
        <c:noMultiLvlLbl val="0"/>
      </c:catAx>
      <c:valAx>
        <c:axId val="4605655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0571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620.4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649920"/>
        <c:axId val="525650704"/>
      </c:barChart>
      <c:catAx>
        <c:axId val="525649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650704"/>
        <c:crosses val="autoZero"/>
        <c:auto val="1"/>
        <c:lblAlgn val="ctr"/>
        <c:lblOffset val="100"/>
        <c:noMultiLvlLbl val="0"/>
      </c:catAx>
      <c:valAx>
        <c:axId val="525650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649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134.69999999999999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651096"/>
        <c:axId val="525651488"/>
      </c:barChart>
      <c:catAx>
        <c:axId val="525651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651488"/>
        <c:crosses val="autoZero"/>
        <c:auto val="1"/>
        <c:lblAlgn val="ctr"/>
        <c:lblOffset val="100"/>
        <c:noMultiLvlLbl val="0"/>
      </c:catAx>
      <c:valAx>
        <c:axId val="525651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651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2.6</c:v>
                </c:pt>
                <c:pt idx="1">
                  <c:v>11.9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5662072"/>
        <c:axId val="525662856"/>
      </c:barChart>
      <c:catAx>
        <c:axId val="525662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662856"/>
        <c:crosses val="autoZero"/>
        <c:auto val="1"/>
        <c:lblAlgn val="ctr"/>
        <c:lblOffset val="100"/>
        <c:noMultiLvlLbl val="0"/>
      </c:catAx>
      <c:valAx>
        <c:axId val="525662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662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13.762174</c:v>
                </c:pt>
                <c:pt idx="1">
                  <c:v>17.843250000000001</c:v>
                </c:pt>
                <c:pt idx="2">
                  <c:v>16.342749000000001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425.1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660504"/>
        <c:axId val="525660896"/>
      </c:barChart>
      <c:catAx>
        <c:axId val="525660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660896"/>
        <c:crosses val="autoZero"/>
        <c:auto val="1"/>
        <c:lblAlgn val="ctr"/>
        <c:lblOffset val="100"/>
        <c:noMultiLvlLbl val="0"/>
      </c:catAx>
      <c:valAx>
        <c:axId val="5256608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660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661680"/>
        <c:axId val="525662464"/>
      </c:barChart>
      <c:catAx>
        <c:axId val="525661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662464"/>
        <c:crosses val="autoZero"/>
        <c:auto val="1"/>
        <c:lblAlgn val="ctr"/>
        <c:lblOffset val="100"/>
        <c:noMultiLvlLbl val="0"/>
      </c:catAx>
      <c:valAx>
        <c:axId val="525662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661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74.2</c:v>
                </c:pt>
                <c:pt idx="1">
                  <c:v>9</c:v>
                </c:pt>
                <c:pt idx="2">
                  <c:v>16.8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0218544"/>
        <c:axId val="530220504"/>
      </c:barChart>
      <c:catAx>
        <c:axId val="53021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20504"/>
        <c:crosses val="autoZero"/>
        <c:auto val="1"/>
        <c:lblAlgn val="ctr"/>
        <c:lblOffset val="100"/>
        <c:noMultiLvlLbl val="0"/>
      </c:catAx>
      <c:valAx>
        <c:axId val="530220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1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3637.1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216192"/>
        <c:axId val="530224816"/>
      </c:barChart>
      <c:catAx>
        <c:axId val="53021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24816"/>
        <c:crosses val="autoZero"/>
        <c:auto val="1"/>
        <c:lblAlgn val="ctr"/>
        <c:lblOffset val="100"/>
        <c:noMultiLvlLbl val="0"/>
      </c:catAx>
      <c:valAx>
        <c:axId val="5302248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1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216584"/>
        <c:axId val="530215408"/>
      </c:barChart>
      <c:catAx>
        <c:axId val="530216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15408"/>
        <c:crosses val="autoZero"/>
        <c:auto val="1"/>
        <c:lblAlgn val="ctr"/>
        <c:lblOffset val="100"/>
        <c:noMultiLvlLbl val="0"/>
      </c:catAx>
      <c:valAx>
        <c:axId val="5302154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16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513.4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223248"/>
        <c:axId val="530213840"/>
      </c:barChart>
      <c:catAx>
        <c:axId val="530223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13840"/>
        <c:crosses val="autoZero"/>
        <c:auto val="1"/>
        <c:lblAlgn val="ctr"/>
        <c:lblOffset val="100"/>
        <c:noMultiLvlLbl val="0"/>
      </c:catAx>
      <c:valAx>
        <c:axId val="530213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23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0570992"/>
        <c:axId val="460576480"/>
      </c:barChart>
      <c:catAx>
        <c:axId val="460570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0576480"/>
        <c:crosses val="autoZero"/>
        <c:auto val="1"/>
        <c:lblAlgn val="ctr"/>
        <c:lblOffset val="100"/>
        <c:noMultiLvlLbl val="0"/>
      </c:catAx>
      <c:valAx>
        <c:axId val="460576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0570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5158.8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215016"/>
        <c:axId val="530221680"/>
      </c:barChart>
      <c:catAx>
        <c:axId val="530215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21680"/>
        <c:crosses val="autoZero"/>
        <c:auto val="1"/>
        <c:lblAlgn val="ctr"/>
        <c:lblOffset val="100"/>
        <c:noMultiLvlLbl val="0"/>
      </c:catAx>
      <c:valAx>
        <c:axId val="530221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15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16.8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216976"/>
        <c:axId val="530224032"/>
      </c:barChart>
      <c:catAx>
        <c:axId val="53021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24032"/>
        <c:crosses val="autoZero"/>
        <c:auto val="1"/>
        <c:lblAlgn val="ctr"/>
        <c:lblOffset val="100"/>
        <c:noMultiLvlLbl val="0"/>
      </c:catAx>
      <c:valAx>
        <c:axId val="530224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1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225600"/>
        <c:axId val="530220896"/>
      </c:barChart>
      <c:catAx>
        <c:axId val="530225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20896"/>
        <c:crosses val="autoZero"/>
        <c:auto val="1"/>
        <c:lblAlgn val="ctr"/>
        <c:lblOffset val="100"/>
        <c:noMultiLvlLbl val="0"/>
      </c:catAx>
      <c:valAx>
        <c:axId val="530220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25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200.3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0567072"/>
        <c:axId val="460569424"/>
      </c:barChart>
      <c:catAx>
        <c:axId val="460567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0569424"/>
        <c:crosses val="autoZero"/>
        <c:auto val="1"/>
        <c:lblAlgn val="ctr"/>
        <c:lblOffset val="100"/>
        <c:noMultiLvlLbl val="0"/>
      </c:catAx>
      <c:valAx>
        <c:axId val="460569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0567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0572952"/>
        <c:axId val="460573344"/>
      </c:barChart>
      <c:catAx>
        <c:axId val="460572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0573344"/>
        <c:crosses val="autoZero"/>
        <c:auto val="1"/>
        <c:lblAlgn val="ctr"/>
        <c:lblOffset val="100"/>
        <c:noMultiLvlLbl val="0"/>
      </c:catAx>
      <c:valAx>
        <c:axId val="4605733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0572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24.8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0574520"/>
        <c:axId val="460574912"/>
      </c:barChart>
      <c:catAx>
        <c:axId val="460574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0574912"/>
        <c:crosses val="autoZero"/>
        <c:auto val="1"/>
        <c:lblAlgn val="ctr"/>
        <c:lblOffset val="100"/>
        <c:noMultiLvlLbl val="0"/>
      </c:catAx>
      <c:valAx>
        <c:axId val="460574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0574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0567464"/>
        <c:axId val="460569816"/>
      </c:barChart>
      <c:catAx>
        <c:axId val="460567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0569816"/>
        <c:crosses val="autoZero"/>
        <c:auto val="1"/>
        <c:lblAlgn val="ctr"/>
        <c:lblOffset val="100"/>
        <c:noMultiLvlLbl val="0"/>
      </c:catAx>
      <c:valAx>
        <c:axId val="460569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0567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557.29999999999995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0570208"/>
        <c:axId val="460570600"/>
      </c:barChart>
      <c:catAx>
        <c:axId val="460570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0570600"/>
        <c:crosses val="autoZero"/>
        <c:auto val="1"/>
        <c:lblAlgn val="ctr"/>
        <c:lblOffset val="100"/>
        <c:noMultiLvlLbl val="0"/>
      </c:catAx>
      <c:valAx>
        <c:axId val="460570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0570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11.7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0580400"/>
        <c:axId val="460578832"/>
      </c:barChart>
      <c:catAx>
        <c:axId val="460580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0578832"/>
        <c:crosses val="autoZero"/>
        <c:auto val="1"/>
        <c:lblAlgn val="ctr"/>
        <c:lblOffset val="100"/>
        <c:noMultiLvlLbl val="0"/>
      </c:catAx>
      <c:valAx>
        <c:axId val="460578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0580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이용봉, ID : H1900612)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02월 24일 16:15:38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4" t="s">
        <v>196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73" t="s">
        <v>55</v>
      </c>
      <c r="B4" s="73"/>
      <c r="C4" s="73"/>
      <c r="D4" s="46"/>
      <c r="E4" s="75" t="s">
        <v>197</v>
      </c>
      <c r="F4" s="76"/>
      <c r="G4" s="76"/>
      <c r="H4" s="77"/>
      <c r="I4" s="46"/>
      <c r="J4" s="75" t="s">
        <v>198</v>
      </c>
      <c r="K4" s="76"/>
      <c r="L4" s="77"/>
      <c r="M4" s="46"/>
      <c r="N4" s="73" t="s">
        <v>199</v>
      </c>
      <c r="O4" s="73"/>
      <c r="P4" s="73"/>
      <c r="Q4" s="73"/>
      <c r="R4" s="73"/>
      <c r="S4" s="73"/>
      <c r="T4" s="46"/>
      <c r="U4" s="73" t="s">
        <v>200</v>
      </c>
      <c r="V4" s="73"/>
      <c r="W4" s="73"/>
      <c r="X4" s="73"/>
      <c r="Y4" s="73"/>
      <c r="Z4" s="73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2200</v>
      </c>
      <c r="C6" s="59">
        <f>'DRIs DATA 입력'!C6</f>
        <v>3637.1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107.4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23.3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74.2</v>
      </c>
      <c r="G8" s="59">
        <f>'DRIs DATA 입력'!G8</f>
        <v>9</v>
      </c>
      <c r="H8" s="59">
        <f>'DRIs DATA 입력'!H8</f>
        <v>16.8</v>
      </c>
      <c r="I8" s="46"/>
      <c r="J8" s="59" t="s">
        <v>215</v>
      </c>
      <c r="K8" s="59">
        <f>'DRIs DATA 입력'!K8</f>
        <v>2.6</v>
      </c>
      <c r="L8" s="59">
        <f>'DRIs DATA 입력'!L8</f>
        <v>11.9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2" t="s">
        <v>216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73" t="s">
        <v>217</v>
      </c>
      <c r="B14" s="73"/>
      <c r="C14" s="73"/>
      <c r="D14" s="73"/>
      <c r="E14" s="73"/>
      <c r="F14" s="73"/>
      <c r="G14" s="46"/>
      <c r="H14" s="73" t="s">
        <v>218</v>
      </c>
      <c r="I14" s="73"/>
      <c r="J14" s="73"/>
      <c r="K14" s="73"/>
      <c r="L14" s="73"/>
      <c r="M14" s="73"/>
      <c r="N14" s="46"/>
      <c r="O14" s="73" t="s">
        <v>219</v>
      </c>
      <c r="P14" s="73"/>
      <c r="Q14" s="73"/>
      <c r="R14" s="73"/>
      <c r="S14" s="73"/>
      <c r="T14" s="73"/>
      <c r="U14" s="46"/>
      <c r="V14" s="73" t="s">
        <v>220</v>
      </c>
      <c r="W14" s="73"/>
      <c r="X14" s="73"/>
      <c r="Y14" s="73"/>
      <c r="Z14" s="73"/>
      <c r="AA14" s="73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425.1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20.9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6.6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200.3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2" t="s">
        <v>222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spans="1:62" x14ac:dyDescent="0.3">
      <c r="A24" s="73" t="s">
        <v>223</v>
      </c>
      <c r="B24" s="73"/>
      <c r="C24" s="73"/>
      <c r="D24" s="73"/>
      <c r="E24" s="73"/>
      <c r="F24" s="73"/>
      <c r="G24" s="46"/>
      <c r="H24" s="73" t="s">
        <v>224</v>
      </c>
      <c r="I24" s="73"/>
      <c r="J24" s="73"/>
      <c r="K24" s="73"/>
      <c r="L24" s="73"/>
      <c r="M24" s="73"/>
      <c r="N24" s="46"/>
      <c r="O24" s="73" t="s">
        <v>225</v>
      </c>
      <c r="P24" s="73"/>
      <c r="Q24" s="73"/>
      <c r="R24" s="73"/>
      <c r="S24" s="73"/>
      <c r="T24" s="73"/>
      <c r="U24" s="46"/>
      <c r="V24" s="73" t="s">
        <v>226</v>
      </c>
      <c r="W24" s="73"/>
      <c r="X24" s="73"/>
      <c r="Y24" s="73"/>
      <c r="Z24" s="73"/>
      <c r="AA24" s="73"/>
      <c r="AB24" s="46"/>
      <c r="AC24" s="73" t="s">
        <v>227</v>
      </c>
      <c r="AD24" s="73"/>
      <c r="AE24" s="73"/>
      <c r="AF24" s="73"/>
      <c r="AG24" s="73"/>
      <c r="AH24" s="73"/>
      <c r="AI24" s="46"/>
      <c r="AJ24" s="73" t="s">
        <v>228</v>
      </c>
      <c r="AK24" s="73"/>
      <c r="AL24" s="73"/>
      <c r="AM24" s="73"/>
      <c r="AN24" s="73"/>
      <c r="AO24" s="73"/>
      <c r="AP24" s="46"/>
      <c r="AQ24" s="73" t="s">
        <v>229</v>
      </c>
      <c r="AR24" s="73"/>
      <c r="AS24" s="73"/>
      <c r="AT24" s="73"/>
      <c r="AU24" s="73"/>
      <c r="AV24" s="73"/>
      <c r="AW24" s="46"/>
      <c r="AX24" s="73" t="s">
        <v>230</v>
      </c>
      <c r="AY24" s="73"/>
      <c r="AZ24" s="73"/>
      <c r="BA24" s="73"/>
      <c r="BB24" s="73"/>
      <c r="BC24" s="73"/>
      <c r="BD24" s="46"/>
      <c r="BE24" s="73" t="s">
        <v>231</v>
      </c>
      <c r="BF24" s="73"/>
      <c r="BG24" s="73"/>
      <c r="BH24" s="73"/>
      <c r="BI24" s="73"/>
      <c r="BJ24" s="73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93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1.6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24.8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2.5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557.29999999999995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11.7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2.7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1.6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2" t="s">
        <v>233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73" t="s">
        <v>234</v>
      </c>
      <c r="B34" s="73"/>
      <c r="C34" s="73"/>
      <c r="D34" s="73"/>
      <c r="E34" s="73"/>
      <c r="F34" s="73"/>
      <c r="G34" s="46"/>
      <c r="H34" s="73" t="s">
        <v>235</v>
      </c>
      <c r="I34" s="73"/>
      <c r="J34" s="73"/>
      <c r="K34" s="73"/>
      <c r="L34" s="73"/>
      <c r="M34" s="73"/>
      <c r="N34" s="46"/>
      <c r="O34" s="73" t="s">
        <v>236</v>
      </c>
      <c r="P34" s="73"/>
      <c r="Q34" s="73"/>
      <c r="R34" s="73"/>
      <c r="S34" s="73"/>
      <c r="T34" s="73"/>
      <c r="U34" s="46"/>
      <c r="V34" s="73" t="s">
        <v>237</v>
      </c>
      <c r="W34" s="73"/>
      <c r="X34" s="73"/>
      <c r="Y34" s="73"/>
      <c r="Z34" s="73"/>
      <c r="AA34" s="73"/>
      <c r="AB34" s="46"/>
      <c r="AC34" s="73" t="s">
        <v>238</v>
      </c>
      <c r="AD34" s="73"/>
      <c r="AE34" s="73"/>
      <c r="AF34" s="73"/>
      <c r="AG34" s="73"/>
      <c r="AH34" s="73"/>
      <c r="AI34" s="46"/>
      <c r="AJ34" s="73" t="s">
        <v>239</v>
      </c>
      <c r="AK34" s="73"/>
      <c r="AL34" s="73"/>
      <c r="AM34" s="73"/>
      <c r="AN34" s="73"/>
      <c r="AO34" s="73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513.4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1732.4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5158.8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3571.6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99.8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201.1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2" t="s">
        <v>240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46"/>
    </row>
    <row r="44" spans="1:68" x14ac:dyDescent="0.3">
      <c r="A44" s="73" t="s">
        <v>241</v>
      </c>
      <c r="B44" s="73"/>
      <c r="C44" s="73"/>
      <c r="D44" s="73"/>
      <c r="E44" s="73"/>
      <c r="F44" s="73"/>
      <c r="G44" s="46"/>
      <c r="H44" s="73" t="s">
        <v>242</v>
      </c>
      <c r="I44" s="73"/>
      <c r="J44" s="73"/>
      <c r="K44" s="73"/>
      <c r="L44" s="73"/>
      <c r="M44" s="73"/>
      <c r="N44" s="46"/>
      <c r="O44" s="73" t="s">
        <v>243</v>
      </c>
      <c r="P44" s="73"/>
      <c r="Q44" s="73"/>
      <c r="R44" s="73"/>
      <c r="S44" s="73"/>
      <c r="T44" s="73"/>
      <c r="U44" s="46"/>
      <c r="V44" s="73" t="s">
        <v>244</v>
      </c>
      <c r="W44" s="73"/>
      <c r="X44" s="73"/>
      <c r="Y44" s="73"/>
      <c r="Z44" s="73"/>
      <c r="AA44" s="73"/>
      <c r="AB44" s="46"/>
      <c r="AC44" s="73" t="s">
        <v>245</v>
      </c>
      <c r="AD44" s="73"/>
      <c r="AE44" s="73"/>
      <c r="AF44" s="73"/>
      <c r="AG44" s="73"/>
      <c r="AH44" s="73"/>
      <c r="AI44" s="46"/>
      <c r="AJ44" s="73" t="s">
        <v>246</v>
      </c>
      <c r="AK44" s="73"/>
      <c r="AL44" s="73"/>
      <c r="AM44" s="73"/>
      <c r="AN44" s="73"/>
      <c r="AO44" s="73"/>
      <c r="AP44" s="46"/>
      <c r="AQ44" s="73" t="s">
        <v>247</v>
      </c>
      <c r="AR44" s="73"/>
      <c r="AS44" s="73"/>
      <c r="AT44" s="73"/>
      <c r="AU44" s="73"/>
      <c r="AV44" s="73"/>
      <c r="AW44" s="46"/>
      <c r="AX44" s="73" t="s">
        <v>248</v>
      </c>
      <c r="AY44" s="73"/>
      <c r="AZ44" s="73"/>
      <c r="BA44" s="73"/>
      <c r="BB44" s="73"/>
      <c r="BC44" s="73"/>
      <c r="BD44" s="46"/>
      <c r="BE44" s="73" t="s">
        <v>249</v>
      </c>
      <c r="BF44" s="73"/>
      <c r="BG44" s="73"/>
      <c r="BH44" s="73"/>
      <c r="BI44" s="73"/>
      <c r="BJ44" s="73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16.8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16.5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793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4.7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620.4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134.69999999999999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tabSelected="1" showWhiteSpace="0" zoomScale="55" zoomScaleNormal="55" zoomScalePageLayoutView="40" workbookViewId="0">
      <selection sqref="A1:BP46"/>
    </sheetView>
  </sheetViews>
  <sheetFormatPr defaultRowHeight="16.5" x14ac:dyDescent="0.3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8" x14ac:dyDescent="0.3">
      <c r="A1" s="68" t="s">
        <v>276</v>
      </c>
      <c r="B1" s="67" t="s">
        <v>281</v>
      </c>
      <c r="C1" s="67"/>
      <c r="D1" s="67"/>
      <c r="E1" s="67"/>
      <c r="F1" s="67"/>
      <c r="G1" s="68" t="s">
        <v>277</v>
      </c>
      <c r="H1" s="67" t="s">
        <v>282</v>
      </c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  <c r="BP1" s="68"/>
    </row>
    <row r="2" spans="1:68" x14ac:dyDescent="0.3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I2" s="68"/>
      <c r="BJ2" s="68"/>
      <c r="BK2" s="68"/>
      <c r="BL2" s="68"/>
      <c r="BM2" s="68"/>
      <c r="BN2" s="68"/>
      <c r="BO2" s="68"/>
      <c r="BP2" s="68"/>
    </row>
    <row r="3" spans="1:68" x14ac:dyDescent="0.3">
      <c r="A3" s="66" t="s">
        <v>196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7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8"/>
      <c r="BG3" s="68"/>
      <c r="BH3" s="68"/>
      <c r="BI3" s="68"/>
      <c r="BJ3" s="68"/>
      <c r="BK3" s="68"/>
      <c r="BL3" s="68"/>
      <c r="BM3" s="68"/>
      <c r="BN3" s="68"/>
      <c r="BO3" s="68"/>
      <c r="BP3" s="68"/>
    </row>
    <row r="4" spans="1:68" x14ac:dyDescent="0.3">
      <c r="A4" s="69" t="s">
        <v>55</v>
      </c>
      <c r="B4" s="69"/>
      <c r="C4" s="69"/>
      <c r="D4" s="67"/>
      <c r="E4" s="62" t="s">
        <v>197</v>
      </c>
      <c r="F4" s="63"/>
      <c r="G4" s="63"/>
      <c r="H4" s="64"/>
      <c r="I4" s="67"/>
      <c r="J4" s="62" t="s">
        <v>198</v>
      </c>
      <c r="K4" s="63"/>
      <c r="L4" s="64"/>
      <c r="M4" s="67"/>
      <c r="N4" s="69" t="s">
        <v>199</v>
      </c>
      <c r="O4" s="69"/>
      <c r="P4" s="69"/>
      <c r="Q4" s="69"/>
      <c r="R4" s="69"/>
      <c r="S4" s="69"/>
      <c r="T4" s="67"/>
      <c r="U4" s="69" t="s">
        <v>200</v>
      </c>
      <c r="V4" s="69"/>
      <c r="W4" s="69"/>
      <c r="X4" s="69"/>
      <c r="Y4" s="69"/>
      <c r="Z4" s="69"/>
      <c r="AA4" s="67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  <c r="BA4" s="68"/>
      <c r="BB4" s="68"/>
      <c r="BC4" s="68"/>
      <c r="BD4" s="68"/>
      <c r="BE4" s="68"/>
      <c r="BF4" s="68"/>
      <c r="BG4" s="68"/>
      <c r="BH4" s="68"/>
      <c r="BI4" s="68"/>
      <c r="BJ4" s="68"/>
      <c r="BK4" s="68"/>
      <c r="BL4" s="68"/>
      <c r="BM4" s="68"/>
      <c r="BN4" s="68"/>
      <c r="BO4" s="68"/>
      <c r="BP4" s="68"/>
    </row>
    <row r="5" spans="1:68" x14ac:dyDescent="0.3">
      <c r="A5" s="69"/>
      <c r="B5" s="69" t="s">
        <v>201</v>
      </c>
      <c r="C5" s="69" t="s">
        <v>202</v>
      </c>
      <c r="D5" s="67"/>
      <c r="E5" s="69"/>
      <c r="F5" s="69" t="s">
        <v>203</v>
      </c>
      <c r="G5" s="69" t="s">
        <v>204</v>
      </c>
      <c r="H5" s="69" t="s">
        <v>199</v>
      </c>
      <c r="I5" s="67"/>
      <c r="J5" s="69"/>
      <c r="K5" s="69" t="s">
        <v>205</v>
      </c>
      <c r="L5" s="69" t="s">
        <v>206</v>
      </c>
      <c r="M5" s="67"/>
      <c r="N5" s="69"/>
      <c r="O5" s="69" t="s">
        <v>207</v>
      </c>
      <c r="P5" s="69" t="s">
        <v>208</v>
      </c>
      <c r="Q5" s="69" t="s">
        <v>209</v>
      </c>
      <c r="R5" s="69" t="s">
        <v>210</v>
      </c>
      <c r="S5" s="69" t="s">
        <v>202</v>
      </c>
      <c r="T5" s="67"/>
      <c r="U5" s="69"/>
      <c r="V5" s="69" t="s">
        <v>207</v>
      </c>
      <c r="W5" s="69" t="s">
        <v>208</v>
      </c>
      <c r="X5" s="69" t="s">
        <v>209</v>
      </c>
      <c r="Y5" s="69" t="s">
        <v>210</v>
      </c>
      <c r="Z5" s="69" t="s">
        <v>202</v>
      </c>
      <c r="AA5" s="67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8"/>
      <c r="AV5" s="68"/>
      <c r="AW5" s="68"/>
      <c r="AX5" s="68"/>
      <c r="AY5" s="68"/>
      <c r="AZ5" s="68"/>
      <c r="BA5" s="68"/>
      <c r="BB5" s="68"/>
      <c r="BC5" s="68"/>
      <c r="BD5" s="68"/>
      <c r="BE5" s="68"/>
      <c r="BF5" s="68"/>
      <c r="BG5" s="68"/>
      <c r="BH5" s="68"/>
      <c r="BI5" s="68"/>
      <c r="BJ5" s="68"/>
      <c r="BK5" s="68"/>
      <c r="BL5" s="68"/>
      <c r="BM5" s="68"/>
      <c r="BN5" s="68"/>
      <c r="BO5" s="68"/>
      <c r="BP5" s="68"/>
    </row>
    <row r="6" spans="1:68" x14ac:dyDescent="0.3">
      <c r="A6" s="69" t="s">
        <v>55</v>
      </c>
      <c r="B6" s="69">
        <v>2200</v>
      </c>
      <c r="C6" s="69">
        <v>3637.1</v>
      </c>
      <c r="D6" s="67"/>
      <c r="E6" s="69" t="s">
        <v>211</v>
      </c>
      <c r="F6" s="69">
        <v>55</v>
      </c>
      <c r="G6" s="69">
        <v>15</v>
      </c>
      <c r="H6" s="69">
        <v>7</v>
      </c>
      <c r="I6" s="67"/>
      <c r="J6" s="69" t="s">
        <v>211</v>
      </c>
      <c r="K6" s="69">
        <v>0.1</v>
      </c>
      <c r="L6" s="69">
        <v>4</v>
      </c>
      <c r="M6" s="67"/>
      <c r="N6" s="69" t="s">
        <v>212</v>
      </c>
      <c r="O6" s="69">
        <v>50</v>
      </c>
      <c r="P6" s="69">
        <v>60</v>
      </c>
      <c r="Q6" s="69">
        <v>0</v>
      </c>
      <c r="R6" s="69">
        <v>0</v>
      </c>
      <c r="S6" s="69">
        <v>107.4</v>
      </c>
      <c r="T6" s="67"/>
      <c r="U6" s="69" t="s">
        <v>213</v>
      </c>
      <c r="V6" s="69">
        <v>0</v>
      </c>
      <c r="W6" s="69">
        <v>0</v>
      </c>
      <c r="X6" s="69">
        <v>25</v>
      </c>
      <c r="Y6" s="69">
        <v>0</v>
      </c>
      <c r="Z6" s="69">
        <v>23.3</v>
      </c>
      <c r="AA6" s="67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68"/>
      <c r="AW6" s="68"/>
      <c r="AX6" s="68"/>
      <c r="AY6" s="68"/>
      <c r="AZ6" s="68"/>
      <c r="BA6" s="68"/>
      <c r="BB6" s="68"/>
      <c r="BC6" s="68"/>
      <c r="BD6" s="68"/>
      <c r="BE6" s="68"/>
      <c r="BF6" s="68"/>
      <c r="BG6" s="68"/>
      <c r="BH6" s="68"/>
      <c r="BI6" s="68"/>
      <c r="BJ6" s="68"/>
      <c r="BK6" s="68"/>
      <c r="BL6" s="68"/>
      <c r="BM6" s="68"/>
      <c r="BN6" s="68"/>
      <c r="BO6" s="68"/>
      <c r="BP6" s="68"/>
    </row>
    <row r="7" spans="1:68" x14ac:dyDescent="0.3">
      <c r="A7" s="67"/>
      <c r="B7" s="67"/>
      <c r="C7" s="67"/>
      <c r="D7" s="67"/>
      <c r="E7" s="69" t="s">
        <v>214</v>
      </c>
      <c r="F7" s="69">
        <v>65</v>
      </c>
      <c r="G7" s="69">
        <v>30</v>
      </c>
      <c r="H7" s="69">
        <v>20</v>
      </c>
      <c r="I7" s="67"/>
      <c r="J7" s="69" t="s">
        <v>214</v>
      </c>
      <c r="K7" s="69">
        <v>1</v>
      </c>
      <c r="L7" s="69">
        <v>10</v>
      </c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8"/>
      <c r="BA7" s="68"/>
      <c r="BB7" s="68"/>
      <c r="BC7" s="68"/>
      <c r="BD7" s="68"/>
      <c r="BE7" s="68"/>
      <c r="BF7" s="68"/>
      <c r="BG7" s="68"/>
      <c r="BH7" s="68"/>
      <c r="BI7" s="68"/>
      <c r="BJ7" s="68"/>
      <c r="BK7" s="68"/>
      <c r="BL7" s="68"/>
      <c r="BM7" s="68"/>
      <c r="BN7" s="68"/>
      <c r="BO7" s="68"/>
      <c r="BP7" s="68"/>
    </row>
    <row r="8" spans="1:68" x14ac:dyDescent="0.3">
      <c r="A8" s="67"/>
      <c r="B8" s="67"/>
      <c r="C8" s="67"/>
      <c r="D8" s="67"/>
      <c r="E8" s="69" t="s">
        <v>215</v>
      </c>
      <c r="F8" s="69">
        <v>74.2</v>
      </c>
      <c r="G8" s="69">
        <v>9</v>
      </c>
      <c r="H8" s="69">
        <v>16.8</v>
      </c>
      <c r="I8" s="67"/>
      <c r="J8" s="69" t="s">
        <v>215</v>
      </c>
      <c r="K8" s="69">
        <v>2.6</v>
      </c>
      <c r="L8" s="69">
        <v>11.9</v>
      </c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8"/>
      <c r="AX8" s="68"/>
      <c r="AY8" s="68"/>
      <c r="AZ8" s="68"/>
      <c r="BA8" s="68"/>
      <c r="BB8" s="68"/>
      <c r="BC8" s="68"/>
      <c r="BD8" s="68"/>
      <c r="BE8" s="68"/>
      <c r="BF8" s="68"/>
      <c r="BG8" s="68"/>
      <c r="BH8" s="68"/>
      <c r="BI8" s="68"/>
      <c r="BJ8" s="68"/>
      <c r="BK8" s="68"/>
      <c r="BL8" s="68"/>
      <c r="BM8" s="68"/>
      <c r="BN8" s="68"/>
      <c r="BO8" s="68"/>
      <c r="BP8" s="68"/>
    </row>
    <row r="9" spans="1:68" x14ac:dyDescent="0.3">
      <c r="A9" s="68"/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  <c r="BA9" s="68"/>
      <c r="BB9" s="68"/>
      <c r="BC9" s="68"/>
      <c r="BD9" s="68"/>
      <c r="BE9" s="68"/>
      <c r="BF9" s="68"/>
      <c r="BG9" s="68"/>
      <c r="BH9" s="68"/>
      <c r="BI9" s="68"/>
      <c r="BJ9" s="68"/>
      <c r="BK9" s="68"/>
      <c r="BL9" s="68"/>
      <c r="BM9" s="68"/>
      <c r="BN9" s="68"/>
      <c r="BO9" s="68"/>
      <c r="BP9" s="68"/>
    </row>
    <row r="10" spans="1:68" x14ac:dyDescent="0.3">
      <c r="A10" s="68"/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68"/>
      <c r="BC10" s="68"/>
      <c r="BD10" s="68"/>
      <c r="BE10" s="68"/>
      <c r="BF10" s="68"/>
      <c r="BG10" s="68"/>
      <c r="BH10" s="68"/>
      <c r="BI10" s="68"/>
      <c r="BJ10" s="68"/>
      <c r="BK10" s="68"/>
      <c r="BL10" s="68"/>
      <c r="BM10" s="68"/>
      <c r="BN10" s="68"/>
      <c r="BO10" s="68"/>
      <c r="BP10" s="68"/>
    </row>
    <row r="11" spans="1:68" x14ac:dyDescent="0.3">
      <c r="A11" s="68"/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  <c r="BA11" s="68"/>
      <c r="BB11" s="68"/>
      <c r="BC11" s="68"/>
      <c r="BD11" s="68"/>
      <c r="BE11" s="68"/>
      <c r="BF11" s="68"/>
      <c r="BG11" s="68"/>
      <c r="BH11" s="68"/>
      <c r="BI11" s="68"/>
      <c r="BJ11" s="68"/>
      <c r="BK11" s="68"/>
      <c r="BL11" s="68"/>
      <c r="BM11" s="68"/>
      <c r="BN11" s="68"/>
      <c r="BO11" s="68"/>
      <c r="BP11" s="68"/>
    </row>
    <row r="12" spans="1:68" x14ac:dyDescent="0.3">
      <c r="A12" s="68"/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  <c r="BC12" s="68"/>
      <c r="BD12" s="68"/>
      <c r="BE12" s="68"/>
      <c r="BF12" s="68"/>
      <c r="BG12" s="68"/>
      <c r="BH12" s="68"/>
      <c r="BI12" s="68"/>
      <c r="BJ12" s="68"/>
      <c r="BK12" s="68"/>
      <c r="BL12" s="68"/>
      <c r="BM12" s="68"/>
      <c r="BN12" s="68"/>
      <c r="BO12" s="68"/>
      <c r="BP12" s="68"/>
    </row>
    <row r="13" spans="1:68" x14ac:dyDescent="0.3">
      <c r="A13" s="65" t="s">
        <v>216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8"/>
      <c r="BP13" s="68"/>
    </row>
    <row r="14" spans="1:68" x14ac:dyDescent="0.3">
      <c r="A14" s="69" t="s">
        <v>217</v>
      </c>
      <c r="B14" s="69"/>
      <c r="C14" s="69"/>
      <c r="D14" s="69"/>
      <c r="E14" s="69"/>
      <c r="F14" s="69"/>
      <c r="G14" s="67"/>
      <c r="H14" s="69" t="s">
        <v>218</v>
      </c>
      <c r="I14" s="69"/>
      <c r="J14" s="69"/>
      <c r="K14" s="69"/>
      <c r="L14" s="69"/>
      <c r="M14" s="69"/>
      <c r="N14" s="67"/>
      <c r="O14" s="69" t="s">
        <v>219</v>
      </c>
      <c r="P14" s="69"/>
      <c r="Q14" s="69"/>
      <c r="R14" s="69"/>
      <c r="S14" s="69"/>
      <c r="T14" s="69"/>
      <c r="U14" s="67"/>
      <c r="V14" s="69" t="s">
        <v>220</v>
      </c>
      <c r="W14" s="69"/>
      <c r="X14" s="69"/>
      <c r="Y14" s="69"/>
      <c r="Z14" s="69"/>
      <c r="AA14" s="69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68"/>
      <c r="BP14" s="68"/>
    </row>
    <row r="15" spans="1:68" x14ac:dyDescent="0.3">
      <c r="A15" s="69"/>
      <c r="B15" s="69" t="s">
        <v>207</v>
      </c>
      <c r="C15" s="69" t="s">
        <v>208</v>
      </c>
      <c r="D15" s="69" t="s">
        <v>209</v>
      </c>
      <c r="E15" s="69" t="s">
        <v>210</v>
      </c>
      <c r="F15" s="69" t="s">
        <v>202</v>
      </c>
      <c r="G15" s="67"/>
      <c r="H15" s="69"/>
      <c r="I15" s="69" t="s">
        <v>207</v>
      </c>
      <c r="J15" s="69" t="s">
        <v>208</v>
      </c>
      <c r="K15" s="69" t="s">
        <v>209</v>
      </c>
      <c r="L15" s="69" t="s">
        <v>210</v>
      </c>
      <c r="M15" s="69" t="s">
        <v>202</v>
      </c>
      <c r="N15" s="67"/>
      <c r="O15" s="69"/>
      <c r="P15" s="69" t="s">
        <v>207</v>
      </c>
      <c r="Q15" s="69" t="s">
        <v>208</v>
      </c>
      <c r="R15" s="69" t="s">
        <v>209</v>
      </c>
      <c r="S15" s="69" t="s">
        <v>210</v>
      </c>
      <c r="T15" s="69" t="s">
        <v>202</v>
      </c>
      <c r="U15" s="67"/>
      <c r="V15" s="69"/>
      <c r="W15" s="69" t="s">
        <v>207</v>
      </c>
      <c r="X15" s="69" t="s">
        <v>208</v>
      </c>
      <c r="Y15" s="69" t="s">
        <v>209</v>
      </c>
      <c r="Z15" s="69" t="s">
        <v>210</v>
      </c>
      <c r="AA15" s="69" t="s">
        <v>202</v>
      </c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</row>
    <row r="16" spans="1:68" x14ac:dyDescent="0.3">
      <c r="A16" s="69" t="s">
        <v>221</v>
      </c>
      <c r="B16" s="69">
        <v>530</v>
      </c>
      <c r="C16" s="69">
        <v>750</v>
      </c>
      <c r="D16" s="69">
        <v>0</v>
      </c>
      <c r="E16" s="69">
        <v>3000</v>
      </c>
      <c r="F16" s="69">
        <v>425.1</v>
      </c>
      <c r="G16" s="67"/>
      <c r="H16" s="69" t="s">
        <v>3</v>
      </c>
      <c r="I16" s="69">
        <v>0</v>
      </c>
      <c r="J16" s="69">
        <v>0</v>
      </c>
      <c r="K16" s="69">
        <v>12</v>
      </c>
      <c r="L16" s="69">
        <v>540</v>
      </c>
      <c r="M16" s="69">
        <v>20.9</v>
      </c>
      <c r="N16" s="67"/>
      <c r="O16" s="69" t="s">
        <v>4</v>
      </c>
      <c r="P16" s="69">
        <v>0</v>
      </c>
      <c r="Q16" s="69">
        <v>0</v>
      </c>
      <c r="R16" s="69">
        <v>10</v>
      </c>
      <c r="S16" s="69">
        <v>100</v>
      </c>
      <c r="T16" s="69">
        <v>6.6</v>
      </c>
      <c r="U16" s="67"/>
      <c r="V16" s="69" t="s">
        <v>5</v>
      </c>
      <c r="W16" s="69">
        <v>0</v>
      </c>
      <c r="X16" s="69">
        <v>0</v>
      </c>
      <c r="Y16" s="69">
        <v>75</v>
      </c>
      <c r="Z16" s="69">
        <v>0</v>
      </c>
      <c r="AA16" s="69">
        <v>200.3</v>
      </c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8"/>
      <c r="AZ16" s="68"/>
      <c r="BA16" s="68"/>
      <c r="BB16" s="68"/>
      <c r="BC16" s="68"/>
      <c r="BD16" s="68"/>
      <c r="BE16" s="68"/>
      <c r="BF16" s="68"/>
      <c r="BG16" s="68"/>
      <c r="BH16" s="68"/>
      <c r="BI16" s="68"/>
      <c r="BJ16" s="68"/>
      <c r="BK16" s="68"/>
      <c r="BL16" s="68"/>
      <c r="BM16" s="68"/>
      <c r="BN16" s="68"/>
      <c r="BO16" s="68"/>
      <c r="BP16" s="68"/>
    </row>
    <row r="17" spans="1:68" x14ac:dyDescent="0.3">
      <c r="A17" s="68"/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  <c r="BA17" s="68"/>
      <c r="BB17" s="68"/>
      <c r="BC17" s="68"/>
      <c r="BD17" s="68"/>
      <c r="BE17" s="68"/>
      <c r="BF17" s="68"/>
      <c r="BG17" s="68"/>
      <c r="BH17" s="68"/>
      <c r="BI17" s="68"/>
      <c r="BJ17" s="68"/>
      <c r="BK17" s="68"/>
      <c r="BL17" s="68"/>
      <c r="BM17" s="68"/>
      <c r="BN17" s="68"/>
      <c r="BO17" s="68"/>
      <c r="BP17" s="68"/>
    </row>
    <row r="18" spans="1:68" x14ac:dyDescent="0.3">
      <c r="A18" s="68"/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68"/>
      <c r="BJ18" s="68"/>
      <c r="BK18" s="68"/>
      <c r="BL18" s="68"/>
      <c r="BM18" s="68"/>
      <c r="BN18" s="68"/>
      <c r="BO18" s="68"/>
      <c r="BP18" s="68"/>
    </row>
    <row r="19" spans="1:68" x14ac:dyDescent="0.3">
      <c r="A19" s="68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68"/>
      <c r="BH19" s="68"/>
      <c r="BI19" s="68"/>
      <c r="BJ19" s="68"/>
      <c r="BK19" s="68"/>
      <c r="BL19" s="68"/>
      <c r="BM19" s="68"/>
      <c r="BN19" s="68"/>
      <c r="BO19" s="68"/>
      <c r="BP19" s="68"/>
    </row>
    <row r="20" spans="1:68" x14ac:dyDescent="0.3">
      <c r="A20" s="68"/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  <c r="BA20" s="68"/>
      <c r="BB20" s="68"/>
      <c r="BC20" s="68"/>
      <c r="BD20" s="68"/>
      <c r="BE20" s="68"/>
      <c r="BF20" s="68"/>
      <c r="BG20" s="68"/>
      <c r="BH20" s="68"/>
      <c r="BI20" s="68"/>
      <c r="BJ20" s="68"/>
      <c r="BK20" s="68"/>
      <c r="BL20" s="68"/>
      <c r="BM20" s="68"/>
      <c r="BN20" s="68"/>
      <c r="BO20" s="68"/>
      <c r="BP20" s="68"/>
    </row>
    <row r="21" spans="1:68" x14ac:dyDescent="0.3">
      <c r="A21" s="68"/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  <c r="BO21" s="68"/>
      <c r="BP21" s="68"/>
    </row>
    <row r="22" spans="1:68" x14ac:dyDescent="0.3">
      <c r="A22" s="68"/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  <c r="BA22" s="68"/>
      <c r="BB22" s="68"/>
      <c r="BC22" s="68"/>
      <c r="BD22" s="68"/>
      <c r="BE22" s="68"/>
      <c r="BF22" s="68"/>
      <c r="BG22" s="68"/>
      <c r="BH22" s="68"/>
      <c r="BI22" s="68"/>
      <c r="BJ22" s="68"/>
      <c r="BK22" s="68"/>
      <c r="BL22" s="68"/>
      <c r="BM22" s="68"/>
      <c r="BN22" s="68"/>
      <c r="BO22" s="68"/>
      <c r="BP22" s="68"/>
    </row>
    <row r="23" spans="1:68" x14ac:dyDescent="0.3">
      <c r="A23" s="65" t="s">
        <v>222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  <c r="BK23" s="68"/>
      <c r="BL23" s="68"/>
      <c r="BM23" s="68"/>
      <c r="BN23" s="68"/>
      <c r="BO23" s="68"/>
      <c r="BP23" s="68"/>
    </row>
    <row r="24" spans="1:68" x14ac:dyDescent="0.3">
      <c r="A24" s="69" t="s">
        <v>223</v>
      </c>
      <c r="B24" s="69"/>
      <c r="C24" s="69"/>
      <c r="D24" s="69"/>
      <c r="E24" s="69"/>
      <c r="F24" s="69"/>
      <c r="G24" s="67"/>
      <c r="H24" s="69" t="s">
        <v>224</v>
      </c>
      <c r="I24" s="69"/>
      <c r="J24" s="69"/>
      <c r="K24" s="69"/>
      <c r="L24" s="69"/>
      <c r="M24" s="69"/>
      <c r="N24" s="67"/>
      <c r="O24" s="69" t="s">
        <v>225</v>
      </c>
      <c r="P24" s="69"/>
      <c r="Q24" s="69"/>
      <c r="R24" s="69"/>
      <c r="S24" s="69"/>
      <c r="T24" s="69"/>
      <c r="U24" s="67"/>
      <c r="V24" s="69" t="s">
        <v>226</v>
      </c>
      <c r="W24" s="69"/>
      <c r="X24" s="69"/>
      <c r="Y24" s="69"/>
      <c r="Z24" s="69"/>
      <c r="AA24" s="69"/>
      <c r="AB24" s="67"/>
      <c r="AC24" s="69" t="s">
        <v>227</v>
      </c>
      <c r="AD24" s="69"/>
      <c r="AE24" s="69"/>
      <c r="AF24" s="69"/>
      <c r="AG24" s="69"/>
      <c r="AH24" s="69"/>
      <c r="AI24" s="67"/>
      <c r="AJ24" s="69" t="s">
        <v>228</v>
      </c>
      <c r="AK24" s="69"/>
      <c r="AL24" s="69"/>
      <c r="AM24" s="69"/>
      <c r="AN24" s="69"/>
      <c r="AO24" s="69"/>
      <c r="AP24" s="67"/>
      <c r="AQ24" s="69" t="s">
        <v>229</v>
      </c>
      <c r="AR24" s="69"/>
      <c r="AS24" s="69"/>
      <c r="AT24" s="69"/>
      <c r="AU24" s="69"/>
      <c r="AV24" s="69"/>
      <c r="AW24" s="67"/>
      <c r="AX24" s="69" t="s">
        <v>230</v>
      </c>
      <c r="AY24" s="69"/>
      <c r="AZ24" s="69"/>
      <c r="BA24" s="69"/>
      <c r="BB24" s="69"/>
      <c r="BC24" s="69"/>
      <c r="BD24" s="67"/>
      <c r="BE24" s="69" t="s">
        <v>231</v>
      </c>
      <c r="BF24" s="69"/>
      <c r="BG24" s="69"/>
      <c r="BH24" s="69"/>
      <c r="BI24" s="69"/>
      <c r="BJ24" s="69"/>
      <c r="BK24" s="68"/>
      <c r="BL24" s="68"/>
      <c r="BM24" s="68"/>
      <c r="BN24" s="68"/>
      <c r="BO24" s="68"/>
      <c r="BP24" s="68"/>
    </row>
    <row r="25" spans="1:68" x14ac:dyDescent="0.3">
      <c r="A25" s="69"/>
      <c r="B25" s="69" t="s">
        <v>207</v>
      </c>
      <c r="C25" s="69" t="s">
        <v>208</v>
      </c>
      <c r="D25" s="69" t="s">
        <v>209</v>
      </c>
      <c r="E25" s="69" t="s">
        <v>210</v>
      </c>
      <c r="F25" s="69" t="s">
        <v>202</v>
      </c>
      <c r="G25" s="67"/>
      <c r="H25" s="69"/>
      <c r="I25" s="69" t="s">
        <v>207</v>
      </c>
      <c r="J25" s="69" t="s">
        <v>208</v>
      </c>
      <c r="K25" s="69" t="s">
        <v>209</v>
      </c>
      <c r="L25" s="69" t="s">
        <v>210</v>
      </c>
      <c r="M25" s="69" t="s">
        <v>202</v>
      </c>
      <c r="N25" s="67"/>
      <c r="O25" s="69"/>
      <c r="P25" s="69" t="s">
        <v>207</v>
      </c>
      <c r="Q25" s="69" t="s">
        <v>208</v>
      </c>
      <c r="R25" s="69" t="s">
        <v>209</v>
      </c>
      <c r="S25" s="69" t="s">
        <v>210</v>
      </c>
      <c r="T25" s="69" t="s">
        <v>202</v>
      </c>
      <c r="U25" s="67"/>
      <c r="V25" s="69"/>
      <c r="W25" s="69" t="s">
        <v>207</v>
      </c>
      <c r="X25" s="69" t="s">
        <v>208</v>
      </c>
      <c r="Y25" s="69" t="s">
        <v>209</v>
      </c>
      <c r="Z25" s="69" t="s">
        <v>210</v>
      </c>
      <c r="AA25" s="69" t="s">
        <v>202</v>
      </c>
      <c r="AB25" s="67"/>
      <c r="AC25" s="69"/>
      <c r="AD25" s="69" t="s">
        <v>207</v>
      </c>
      <c r="AE25" s="69" t="s">
        <v>208</v>
      </c>
      <c r="AF25" s="69" t="s">
        <v>209</v>
      </c>
      <c r="AG25" s="69" t="s">
        <v>210</v>
      </c>
      <c r="AH25" s="69" t="s">
        <v>202</v>
      </c>
      <c r="AI25" s="67"/>
      <c r="AJ25" s="69"/>
      <c r="AK25" s="69" t="s">
        <v>207</v>
      </c>
      <c r="AL25" s="69" t="s">
        <v>208</v>
      </c>
      <c r="AM25" s="69" t="s">
        <v>209</v>
      </c>
      <c r="AN25" s="69" t="s">
        <v>210</v>
      </c>
      <c r="AO25" s="69" t="s">
        <v>202</v>
      </c>
      <c r="AP25" s="67"/>
      <c r="AQ25" s="69"/>
      <c r="AR25" s="69" t="s">
        <v>207</v>
      </c>
      <c r="AS25" s="69" t="s">
        <v>208</v>
      </c>
      <c r="AT25" s="69" t="s">
        <v>209</v>
      </c>
      <c r="AU25" s="69" t="s">
        <v>210</v>
      </c>
      <c r="AV25" s="69" t="s">
        <v>202</v>
      </c>
      <c r="AW25" s="67"/>
      <c r="AX25" s="69"/>
      <c r="AY25" s="69" t="s">
        <v>207</v>
      </c>
      <c r="AZ25" s="69" t="s">
        <v>208</v>
      </c>
      <c r="BA25" s="69" t="s">
        <v>209</v>
      </c>
      <c r="BB25" s="69" t="s">
        <v>210</v>
      </c>
      <c r="BC25" s="69" t="s">
        <v>202</v>
      </c>
      <c r="BD25" s="67"/>
      <c r="BE25" s="69"/>
      <c r="BF25" s="69" t="s">
        <v>207</v>
      </c>
      <c r="BG25" s="69" t="s">
        <v>208</v>
      </c>
      <c r="BH25" s="69" t="s">
        <v>209</v>
      </c>
      <c r="BI25" s="69" t="s">
        <v>210</v>
      </c>
      <c r="BJ25" s="69" t="s">
        <v>202</v>
      </c>
      <c r="BK25" s="68"/>
      <c r="BL25" s="68"/>
      <c r="BM25" s="68"/>
      <c r="BN25" s="68"/>
      <c r="BO25" s="68"/>
      <c r="BP25" s="68"/>
    </row>
    <row r="26" spans="1:68" x14ac:dyDescent="0.3">
      <c r="A26" s="69" t="s">
        <v>8</v>
      </c>
      <c r="B26" s="69">
        <v>75</v>
      </c>
      <c r="C26" s="69">
        <v>100</v>
      </c>
      <c r="D26" s="69">
        <v>0</v>
      </c>
      <c r="E26" s="69">
        <v>2000</v>
      </c>
      <c r="F26" s="69">
        <v>93</v>
      </c>
      <c r="G26" s="67"/>
      <c r="H26" s="69" t="s">
        <v>9</v>
      </c>
      <c r="I26" s="69">
        <v>1</v>
      </c>
      <c r="J26" s="69">
        <v>1.2</v>
      </c>
      <c r="K26" s="69">
        <v>0</v>
      </c>
      <c r="L26" s="69">
        <v>0</v>
      </c>
      <c r="M26" s="69">
        <v>2.1</v>
      </c>
      <c r="N26" s="67"/>
      <c r="O26" s="69" t="s">
        <v>10</v>
      </c>
      <c r="P26" s="69">
        <v>1.3</v>
      </c>
      <c r="Q26" s="69">
        <v>1.5</v>
      </c>
      <c r="R26" s="69">
        <v>0</v>
      </c>
      <c r="S26" s="69">
        <v>0</v>
      </c>
      <c r="T26" s="69">
        <v>1.6</v>
      </c>
      <c r="U26" s="67"/>
      <c r="V26" s="69" t="s">
        <v>11</v>
      </c>
      <c r="W26" s="69">
        <v>12</v>
      </c>
      <c r="X26" s="69">
        <v>16</v>
      </c>
      <c r="Y26" s="69">
        <v>0</v>
      </c>
      <c r="Z26" s="69">
        <v>35</v>
      </c>
      <c r="AA26" s="69">
        <v>24.8</v>
      </c>
      <c r="AB26" s="67"/>
      <c r="AC26" s="69" t="s">
        <v>12</v>
      </c>
      <c r="AD26" s="69">
        <v>1.3</v>
      </c>
      <c r="AE26" s="69">
        <v>1.5</v>
      </c>
      <c r="AF26" s="69">
        <v>0</v>
      </c>
      <c r="AG26" s="69">
        <v>100</v>
      </c>
      <c r="AH26" s="69">
        <v>2.5</v>
      </c>
      <c r="AI26" s="67"/>
      <c r="AJ26" s="69" t="s">
        <v>232</v>
      </c>
      <c r="AK26" s="69">
        <v>320</v>
      </c>
      <c r="AL26" s="69">
        <v>400</v>
      </c>
      <c r="AM26" s="69">
        <v>0</v>
      </c>
      <c r="AN26" s="69">
        <v>1000</v>
      </c>
      <c r="AO26" s="69">
        <v>557.29999999999995</v>
      </c>
      <c r="AP26" s="67"/>
      <c r="AQ26" s="69" t="s">
        <v>13</v>
      </c>
      <c r="AR26" s="69">
        <v>2</v>
      </c>
      <c r="AS26" s="69">
        <v>2.4</v>
      </c>
      <c r="AT26" s="69">
        <v>0</v>
      </c>
      <c r="AU26" s="69">
        <v>0</v>
      </c>
      <c r="AV26" s="69">
        <v>11.7</v>
      </c>
      <c r="AW26" s="67"/>
      <c r="AX26" s="69" t="s">
        <v>14</v>
      </c>
      <c r="AY26" s="69">
        <v>0</v>
      </c>
      <c r="AZ26" s="69">
        <v>0</v>
      </c>
      <c r="BA26" s="69">
        <v>5</v>
      </c>
      <c r="BB26" s="69">
        <v>0</v>
      </c>
      <c r="BC26" s="69">
        <v>2.7</v>
      </c>
      <c r="BD26" s="67"/>
      <c r="BE26" s="69" t="s">
        <v>15</v>
      </c>
      <c r="BF26" s="69">
        <v>0</v>
      </c>
      <c r="BG26" s="69">
        <v>0</v>
      </c>
      <c r="BH26" s="69">
        <v>30</v>
      </c>
      <c r="BI26" s="69">
        <v>0</v>
      </c>
      <c r="BJ26" s="69">
        <v>1.6</v>
      </c>
      <c r="BK26" s="68"/>
      <c r="BL26" s="68"/>
      <c r="BM26" s="68"/>
      <c r="BN26" s="68"/>
      <c r="BO26" s="68"/>
      <c r="BP26" s="68"/>
    </row>
    <row r="27" spans="1:68" x14ac:dyDescent="0.3">
      <c r="A27" s="68"/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  <c r="BA27" s="68"/>
      <c r="BB27" s="68"/>
      <c r="BC27" s="68"/>
      <c r="BD27" s="68"/>
      <c r="BE27" s="68"/>
      <c r="BF27" s="68"/>
      <c r="BG27" s="68"/>
      <c r="BH27" s="68"/>
      <c r="BI27" s="68"/>
      <c r="BJ27" s="68"/>
      <c r="BK27" s="68"/>
      <c r="BL27" s="68"/>
      <c r="BM27" s="68"/>
      <c r="BN27" s="68"/>
      <c r="BO27" s="68"/>
      <c r="BP27" s="68"/>
    </row>
    <row r="28" spans="1:68" x14ac:dyDescent="0.3">
      <c r="A28" s="68"/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68"/>
      <c r="BE28" s="68"/>
      <c r="BF28" s="68"/>
      <c r="BG28" s="68"/>
      <c r="BH28" s="68"/>
      <c r="BI28" s="68"/>
      <c r="BJ28" s="68"/>
      <c r="BK28" s="68"/>
      <c r="BL28" s="68"/>
      <c r="BM28" s="68"/>
      <c r="BN28" s="68"/>
      <c r="BO28" s="68"/>
      <c r="BP28" s="68"/>
    </row>
    <row r="29" spans="1:68" x14ac:dyDescent="0.3">
      <c r="A29" s="68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8"/>
      <c r="AJ29" s="68"/>
      <c r="AK29" s="68"/>
      <c r="AL29" s="68"/>
      <c r="AM29" s="68"/>
      <c r="AN29" s="68"/>
      <c r="AO29" s="68"/>
      <c r="AP29" s="68"/>
      <c r="AQ29" s="68"/>
      <c r="AR29" s="68"/>
      <c r="AS29" s="68"/>
      <c r="AT29" s="68"/>
      <c r="AU29" s="68"/>
      <c r="AV29" s="68"/>
      <c r="AW29" s="68"/>
      <c r="AX29" s="68"/>
      <c r="AY29" s="68"/>
      <c r="AZ29" s="68"/>
      <c r="BA29" s="68"/>
      <c r="BB29" s="68"/>
      <c r="BC29" s="68"/>
      <c r="BD29" s="68"/>
      <c r="BE29" s="68"/>
      <c r="BF29" s="68"/>
      <c r="BG29" s="68"/>
      <c r="BH29" s="68"/>
      <c r="BI29" s="68"/>
      <c r="BJ29" s="68"/>
      <c r="BK29" s="68"/>
      <c r="BL29" s="68"/>
      <c r="BM29" s="68"/>
      <c r="BN29" s="68"/>
      <c r="BO29" s="68"/>
      <c r="BP29" s="68"/>
    </row>
    <row r="30" spans="1:68" x14ac:dyDescent="0.3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</row>
    <row r="31" spans="1:68" x14ac:dyDescent="0.3">
      <c r="A31" s="68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68"/>
      <c r="AZ31" s="68"/>
      <c r="BA31" s="68"/>
      <c r="BB31" s="68"/>
      <c r="BC31" s="68"/>
      <c r="BD31" s="68"/>
      <c r="BE31" s="68"/>
      <c r="BF31" s="68"/>
      <c r="BG31" s="68"/>
      <c r="BH31" s="68"/>
      <c r="BI31" s="68"/>
      <c r="BJ31" s="68"/>
      <c r="BK31" s="68"/>
      <c r="BL31" s="68"/>
      <c r="BM31" s="68"/>
      <c r="BN31" s="68"/>
      <c r="BO31" s="68"/>
      <c r="BP31" s="68"/>
    </row>
    <row r="32" spans="1:68" x14ac:dyDescent="0.3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8"/>
      <c r="AY32" s="68"/>
      <c r="AZ32" s="68"/>
      <c r="BA32" s="68"/>
      <c r="BB32" s="68"/>
      <c r="BC32" s="68"/>
      <c r="BD32" s="68"/>
      <c r="BE32" s="68"/>
      <c r="BF32" s="68"/>
      <c r="BG32" s="68"/>
      <c r="BH32" s="68"/>
      <c r="BI32" s="68"/>
      <c r="BJ32" s="68"/>
      <c r="BK32" s="68"/>
      <c r="BL32" s="68"/>
      <c r="BM32" s="68"/>
      <c r="BN32" s="68"/>
      <c r="BO32" s="68"/>
      <c r="BP32" s="68"/>
    </row>
    <row r="33" spans="1:68" x14ac:dyDescent="0.3">
      <c r="A33" s="65" t="s">
        <v>233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70"/>
      <c r="AQ33" s="70"/>
      <c r="AR33" s="70"/>
      <c r="AS33" s="70"/>
      <c r="AT33" s="70"/>
      <c r="AU33" s="70"/>
      <c r="AV33" s="70"/>
      <c r="AW33" s="70"/>
      <c r="AX33" s="70"/>
      <c r="AY33" s="70"/>
      <c r="AZ33" s="70"/>
      <c r="BA33" s="70"/>
      <c r="BB33" s="70"/>
      <c r="BC33" s="70"/>
      <c r="BD33" s="70"/>
      <c r="BE33" s="70"/>
      <c r="BF33" s="70"/>
      <c r="BG33" s="70"/>
      <c r="BH33" s="70"/>
      <c r="BI33" s="70"/>
      <c r="BJ33" s="70"/>
      <c r="BK33" s="71"/>
      <c r="BL33" s="71"/>
      <c r="BM33" s="71"/>
      <c r="BN33" s="71"/>
      <c r="BO33" s="71"/>
      <c r="BP33" s="71"/>
    </row>
    <row r="34" spans="1:68" x14ac:dyDescent="0.3">
      <c r="A34" s="69" t="s">
        <v>234</v>
      </c>
      <c r="B34" s="69"/>
      <c r="C34" s="69"/>
      <c r="D34" s="69"/>
      <c r="E34" s="69"/>
      <c r="F34" s="69"/>
      <c r="G34" s="67"/>
      <c r="H34" s="69" t="s">
        <v>235</v>
      </c>
      <c r="I34" s="69"/>
      <c r="J34" s="69"/>
      <c r="K34" s="69"/>
      <c r="L34" s="69"/>
      <c r="M34" s="69"/>
      <c r="N34" s="67"/>
      <c r="O34" s="69" t="s">
        <v>236</v>
      </c>
      <c r="P34" s="69"/>
      <c r="Q34" s="69"/>
      <c r="R34" s="69"/>
      <c r="S34" s="69"/>
      <c r="T34" s="69"/>
      <c r="U34" s="67"/>
      <c r="V34" s="69" t="s">
        <v>237</v>
      </c>
      <c r="W34" s="69"/>
      <c r="X34" s="69"/>
      <c r="Y34" s="69"/>
      <c r="Z34" s="69"/>
      <c r="AA34" s="69"/>
      <c r="AB34" s="67"/>
      <c r="AC34" s="69" t="s">
        <v>238</v>
      </c>
      <c r="AD34" s="69"/>
      <c r="AE34" s="69"/>
      <c r="AF34" s="69"/>
      <c r="AG34" s="69"/>
      <c r="AH34" s="69"/>
      <c r="AI34" s="67"/>
      <c r="AJ34" s="69" t="s">
        <v>239</v>
      </c>
      <c r="AK34" s="69"/>
      <c r="AL34" s="69"/>
      <c r="AM34" s="69"/>
      <c r="AN34" s="69"/>
      <c r="AO34" s="69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</row>
    <row r="35" spans="1:68" x14ac:dyDescent="0.3">
      <c r="A35" s="69"/>
      <c r="B35" s="69" t="s">
        <v>207</v>
      </c>
      <c r="C35" s="69" t="s">
        <v>208</v>
      </c>
      <c r="D35" s="69" t="s">
        <v>209</v>
      </c>
      <c r="E35" s="69" t="s">
        <v>210</v>
      </c>
      <c r="F35" s="69" t="s">
        <v>202</v>
      </c>
      <c r="G35" s="67"/>
      <c r="H35" s="69"/>
      <c r="I35" s="69" t="s">
        <v>207</v>
      </c>
      <c r="J35" s="69" t="s">
        <v>208</v>
      </c>
      <c r="K35" s="69" t="s">
        <v>209</v>
      </c>
      <c r="L35" s="69" t="s">
        <v>210</v>
      </c>
      <c r="M35" s="69" t="s">
        <v>202</v>
      </c>
      <c r="N35" s="67"/>
      <c r="O35" s="69"/>
      <c r="P35" s="69" t="s">
        <v>207</v>
      </c>
      <c r="Q35" s="69" t="s">
        <v>208</v>
      </c>
      <c r="R35" s="69" t="s">
        <v>209</v>
      </c>
      <c r="S35" s="69" t="s">
        <v>210</v>
      </c>
      <c r="T35" s="69" t="s">
        <v>202</v>
      </c>
      <c r="U35" s="67"/>
      <c r="V35" s="69"/>
      <c r="W35" s="69" t="s">
        <v>207</v>
      </c>
      <c r="X35" s="69" t="s">
        <v>208</v>
      </c>
      <c r="Y35" s="69" t="s">
        <v>209</v>
      </c>
      <c r="Z35" s="69" t="s">
        <v>210</v>
      </c>
      <c r="AA35" s="69" t="s">
        <v>202</v>
      </c>
      <c r="AB35" s="67"/>
      <c r="AC35" s="69"/>
      <c r="AD35" s="69" t="s">
        <v>207</v>
      </c>
      <c r="AE35" s="69" t="s">
        <v>208</v>
      </c>
      <c r="AF35" s="69" t="s">
        <v>209</v>
      </c>
      <c r="AG35" s="69" t="s">
        <v>210</v>
      </c>
      <c r="AH35" s="69" t="s">
        <v>202</v>
      </c>
      <c r="AI35" s="67"/>
      <c r="AJ35" s="69"/>
      <c r="AK35" s="69" t="s">
        <v>207</v>
      </c>
      <c r="AL35" s="69" t="s">
        <v>208</v>
      </c>
      <c r="AM35" s="69" t="s">
        <v>209</v>
      </c>
      <c r="AN35" s="69" t="s">
        <v>210</v>
      </c>
      <c r="AO35" s="69" t="s">
        <v>202</v>
      </c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</row>
    <row r="36" spans="1:68" x14ac:dyDescent="0.3">
      <c r="A36" s="69" t="s">
        <v>17</v>
      </c>
      <c r="B36" s="69">
        <v>600</v>
      </c>
      <c r="C36" s="69">
        <v>750</v>
      </c>
      <c r="D36" s="69">
        <v>0</v>
      </c>
      <c r="E36" s="69">
        <v>2000</v>
      </c>
      <c r="F36" s="69">
        <v>513.4</v>
      </c>
      <c r="G36" s="67"/>
      <c r="H36" s="69" t="s">
        <v>18</v>
      </c>
      <c r="I36" s="69">
        <v>580</v>
      </c>
      <c r="J36" s="69">
        <v>700</v>
      </c>
      <c r="K36" s="69">
        <v>0</v>
      </c>
      <c r="L36" s="69">
        <v>3500</v>
      </c>
      <c r="M36" s="69">
        <v>1732.4</v>
      </c>
      <c r="N36" s="67"/>
      <c r="O36" s="69" t="s">
        <v>19</v>
      </c>
      <c r="P36" s="69">
        <v>0</v>
      </c>
      <c r="Q36" s="69">
        <v>0</v>
      </c>
      <c r="R36" s="69">
        <v>1500</v>
      </c>
      <c r="S36" s="69">
        <v>2000</v>
      </c>
      <c r="T36" s="69">
        <v>5158.8</v>
      </c>
      <c r="U36" s="67"/>
      <c r="V36" s="69" t="s">
        <v>20</v>
      </c>
      <c r="W36" s="69">
        <v>0</v>
      </c>
      <c r="X36" s="69">
        <v>0</v>
      </c>
      <c r="Y36" s="69">
        <v>3500</v>
      </c>
      <c r="Z36" s="69">
        <v>0</v>
      </c>
      <c r="AA36" s="69">
        <v>3571.6</v>
      </c>
      <c r="AB36" s="67"/>
      <c r="AC36" s="69" t="s">
        <v>21</v>
      </c>
      <c r="AD36" s="69">
        <v>0</v>
      </c>
      <c r="AE36" s="69">
        <v>0</v>
      </c>
      <c r="AF36" s="69">
        <v>2300</v>
      </c>
      <c r="AG36" s="69">
        <v>0</v>
      </c>
      <c r="AH36" s="69">
        <v>99.8</v>
      </c>
      <c r="AI36" s="67"/>
      <c r="AJ36" s="69" t="s">
        <v>22</v>
      </c>
      <c r="AK36" s="69">
        <v>305</v>
      </c>
      <c r="AL36" s="69">
        <v>370</v>
      </c>
      <c r="AM36" s="69">
        <v>0</v>
      </c>
      <c r="AN36" s="69">
        <v>350</v>
      </c>
      <c r="AO36" s="69">
        <v>201.1</v>
      </c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</row>
    <row r="37" spans="1:68" x14ac:dyDescent="0.3">
      <c r="A37" s="68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68"/>
      <c r="AK37" s="68"/>
      <c r="AL37" s="68"/>
      <c r="AM37" s="68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</row>
    <row r="38" spans="1:68" x14ac:dyDescent="0.3">
      <c r="A38" s="68"/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  <c r="AS38" s="68"/>
      <c r="AT38" s="68"/>
      <c r="AU38" s="68"/>
      <c r="AV38" s="68"/>
      <c r="AW38" s="68"/>
      <c r="AX38" s="68"/>
      <c r="AY38" s="68"/>
      <c r="AZ38" s="68"/>
      <c r="BA38" s="68"/>
      <c r="BB38" s="68"/>
      <c r="BC38" s="68"/>
      <c r="BD38" s="68"/>
      <c r="BE38" s="68"/>
      <c r="BF38" s="68"/>
      <c r="BG38" s="68"/>
      <c r="BH38" s="68"/>
      <c r="BI38" s="68"/>
      <c r="BJ38" s="68"/>
      <c r="BK38" s="68"/>
      <c r="BL38" s="68"/>
      <c r="BM38" s="68"/>
      <c r="BN38" s="68"/>
      <c r="BO38" s="68"/>
      <c r="BP38" s="68"/>
    </row>
    <row r="39" spans="1:68" x14ac:dyDescent="0.3">
      <c r="A39" s="68"/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/>
      <c r="AK39" s="68"/>
      <c r="AL39" s="68"/>
      <c r="AM39" s="68"/>
      <c r="AN39" s="68"/>
      <c r="AO39" s="68"/>
      <c r="AP39" s="68"/>
      <c r="AQ39" s="68"/>
      <c r="AR39" s="68"/>
      <c r="AS39" s="68"/>
      <c r="AT39" s="68"/>
      <c r="AU39" s="68"/>
      <c r="AV39" s="68"/>
      <c r="AW39" s="68"/>
      <c r="AX39" s="68"/>
      <c r="AY39" s="68"/>
      <c r="AZ39" s="68"/>
      <c r="BA39" s="68"/>
      <c r="BB39" s="68"/>
      <c r="BC39" s="68"/>
      <c r="BD39" s="68"/>
      <c r="BE39" s="68"/>
      <c r="BF39" s="68"/>
      <c r="BG39" s="68"/>
      <c r="BH39" s="68"/>
      <c r="BI39" s="68"/>
      <c r="BJ39" s="68"/>
      <c r="BK39" s="68"/>
      <c r="BL39" s="68"/>
      <c r="BM39" s="68"/>
      <c r="BN39" s="68"/>
      <c r="BO39" s="68"/>
      <c r="BP39" s="68"/>
    </row>
    <row r="40" spans="1:68" x14ac:dyDescent="0.3">
      <c r="A40" s="68"/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68"/>
      <c r="AK40" s="68"/>
      <c r="AL40" s="68"/>
      <c r="AM40" s="68"/>
      <c r="AN40" s="68"/>
      <c r="AO40" s="68"/>
      <c r="AP40" s="68"/>
      <c r="AQ40" s="68"/>
      <c r="AR40" s="68"/>
      <c r="AS40" s="68"/>
      <c r="AT40" s="68"/>
      <c r="AU40" s="68"/>
      <c r="AV40" s="68"/>
      <c r="AW40" s="68"/>
      <c r="AX40" s="68"/>
      <c r="AY40" s="68"/>
      <c r="AZ40" s="68"/>
      <c r="BA40" s="68"/>
      <c r="BB40" s="68"/>
      <c r="BC40" s="68"/>
      <c r="BD40" s="68"/>
      <c r="BE40" s="68"/>
      <c r="BF40" s="68"/>
      <c r="BG40" s="68"/>
      <c r="BH40" s="68"/>
      <c r="BI40" s="68"/>
      <c r="BJ40" s="68"/>
      <c r="BK40" s="68"/>
      <c r="BL40" s="68"/>
      <c r="BM40" s="68"/>
      <c r="BN40" s="68"/>
      <c r="BO40" s="68"/>
      <c r="BP40" s="68"/>
    </row>
    <row r="41" spans="1:68" x14ac:dyDescent="0.3">
      <c r="A41" s="68"/>
      <c r="B41" s="68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8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  <c r="BA41" s="68"/>
      <c r="BB41" s="68"/>
      <c r="BC41" s="68"/>
      <c r="BD41" s="68"/>
      <c r="BE41" s="68"/>
      <c r="BF41" s="68"/>
      <c r="BG41" s="68"/>
      <c r="BH41" s="68"/>
      <c r="BI41" s="68"/>
      <c r="BJ41" s="68"/>
      <c r="BK41" s="68"/>
      <c r="BL41" s="68"/>
      <c r="BM41" s="68"/>
      <c r="BN41" s="68"/>
      <c r="BO41" s="68"/>
      <c r="BP41" s="68"/>
    </row>
    <row r="42" spans="1:68" x14ac:dyDescent="0.3">
      <c r="A42" s="68"/>
      <c r="B42" s="68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68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  <c r="BA42" s="68"/>
      <c r="BB42" s="68"/>
      <c r="BC42" s="68"/>
      <c r="BD42" s="68"/>
      <c r="BE42" s="68"/>
      <c r="BF42" s="68"/>
      <c r="BG42" s="68"/>
      <c r="BH42" s="68"/>
      <c r="BI42" s="68"/>
      <c r="BJ42" s="68"/>
      <c r="BK42" s="68"/>
      <c r="BL42" s="68"/>
      <c r="BM42" s="68"/>
      <c r="BN42" s="68"/>
      <c r="BO42" s="68"/>
      <c r="BP42" s="68"/>
    </row>
    <row r="43" spans="1:68" x14ac:dyDescent="0.3">
      <c r="A43" s="65" t="s">
        <v>240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7"/>
      <c r="BL43" s="67"/>
      <c r="BM43" s="67"/>
      <c r="BN43" s="67"/>
      <c r="BO43" s="67"/>
      <c r="BP43" s="67"/>
    </row>
    <row r="44" spans="1:68" x14ac:dyDescent="0.3">
      <c r="A44" s="69" t="s">
        <v>241</v>
      </c>
      <c r="B44" s="69"/>
      <c r="C44" s="69"/>
      <c r="D44" s="69"/>
      <c r="E44" s="69"/>
      <c r="F44" s="69"/>
      <c r="G44" s="67"/>
      <c r="H44" s="69" t="s">
        <v>242</v>
      </c>
      <c r="I44" s="69"/>
      <c r="J44" s="69"/>
      <c r="K44" s="69"/>
      <c r="L44" s="69"/>
      <c r="M44" s="69"/>
      <c r="N44" s="67"/>
      <c r="O44" s="69" t="s">
        <v>243</v>
      </c>
      <c r="P44" s="69"/>
      <c r="Q44" s="69"/>
      <c r="R44" s="69"/>
      <c r="S44" s="69"/>
      <c r="T44" s="69"/>
      <c r="U44" s="67"/>
      <c r="V44" s="69" t="s">
        <v>244</v>
      </c>
      <c r="W44" s="69"/>
      <c r="X44" s="69"/>
      <c r="Y44" s="69"/>
      <c r="Z44" s="69"/>
      <c r="AA44" s="69"/>
      <c r="AB44" s="67"/>
      <c r="AC44" s="69" t="s">
        <v>245</v>
      </c>
      <c r="AD44" s="69"/>
      <c r="AE44" s="69"/>
      <c r="AF44" s="69"/>
      <c r="AG44" s="69"/>
      <c r="AH44" s="69"/>
      <c r="AI44" s="67"/>
      <c r="AJ44" s="69" t="s">
        <v>246</v>
      </c>
      <c r="AK44" s="69"/>
      <c r="AL44" s="69"/>
      <c r="AM44" s="69"/>
      <c r="AN44" s="69"/>
      <c r="AO44" s="69"/>
      <c r="AP44" s="67"/>
      <c r="AQ44" s="69" t="s">
        <v>247</v>
      </c>
      <c r="AR44" s="69"/>
      <c r="AS44" s="69"/>
      <c r="AT44" s="69"/>
      <c r="AU44" s="69"/>
      <c r="AV44" s="69"/>
      <c r="AW44" s="67"/>
      <c r="AX44" s="69" t="s">
        <v>248</v>
      </c>
      <c r="AY44" s="69"/>
      <c r="AZ44" s="69"/>
      <c r="BA44" s="69"/>
      <c r="BB44" s="69"/>
      <c r="BC44" s="69"/>
      <c r="BD44" s="67"/>
      <c r="BE44" s="69" t="s">
        <v>249</v>
      </c>
      <c r="BF44" s="69"/>
      <c r="BG44" s="69"/>
      <c r="BH44" s="69"/>
      <c r="BI44" s="69"/>
      <c r="BJ44" s="69"/>
      <c r="BK44" s="67"/>
      <c r="BL44" s="67"/>
      <c r="BM44" s="67"/>
      <c r="BN44" s="67"/>
      <c r="BO44" s="67"/>
      <c r="BP44" s="67"/>
    </row>
    <row r="45" spans="1:68" x14ac:dyDescent="0.3">
      <c r="A45" s="69"/>
      <c r="B45" s="69" t="s">
        <v>207</v>
      </c>
      <c r="C45" s="69" t="s">
        <v>208</v>
      </c>
      <c r="D45" s="69" t="s">
        <v>209</v>
      </c>
      <c r="E45" s="69" t="s">
        <v>210</v>
      </c>
      <c r="F45" s="69" t="s">
        <v>202</v>
      </c>
      <c r="G45" s="67"/>
      <c r="H45" s="69"/>
      <c r="I45" s="69" t="s">
        <v>207</v>
      </c>
      <c r="J45" s="69" t="s">
        <v>208</v>
      </c>
      <c r="K45" s="69" t="s">
        <v>209</v>
      </c>
      <c r="L45" s="69" t="s">
        <v>210</v>
      </c>
      <c r="M45" s="69" t="s">
        <v>202</v>
      </c>
      <c r="N45" s="67"/>
      <c r="O45" s="69"/>
      <c r="P45" s="69" t="s">
        <v>207</v>
      </c>
      <c r="Q45" s="69" t="s">
        <v>208</v>
      </c>
      <c r="R45" s="69" t="s">
        <v>209</v>
      </c>
      <c r="S45" s="69" t="s">
        <v>210</v>
      </c>
      <c r="T45" s="69" t="s">
        <v>202</v>
      </c>
      <c r="U45" s="67"/>
      <c r="V45" s="69"/>
      <c r="W45" s="69" t="s">
        <v>207</v>
      </c>
      <c r="X45" s="69" t="s">
        <v>208</v>
      </c>
      <c r="Y45" s="69" t="s">
        <v>209</v>
      </c>
      <c r="Z45" s="69" t="s">
        <v>210</v>
      </c>
      <c r="AA45" s="69" t="s">
        <v>202</v>
      </c>
      <c r="AB45" s="67"/>
      <c r="AC45" s="69"/>
      <c r="AD45" s="69" t="s">
        <v>207</v>
      </c>
      <c r="AE45" s="69" t="s">
        <v>208</v>
      </c>
      <c r="AF45" s="69" t="s">
        <v>209</v>
      </c>
      <c r="AG45" s="69" t="s">
        <v>210</v>
      </c>
      <c r="AH45" s="69" t="s">
        <v>202</v>
      </c>
      <c r="AI45" s="67"/>
      <c r="AJ45" s="69"/>
      <c r="AK45" s="69" t="s">
        <v>207</v>
      </c>
      <c r="AL45" s="69" t="s">
        <v>208</v>
      </c>
      <c r="AM45" s="69" t="s">
        <v>209</v>
      </c>
      <c r="AN45" s="69" t="s">
        <v>210</v>
      </c>
      <c r="AO45" s="69" t="s">
        <v>202</v>
      </c>
      <c r="AP45" s="67"/>
      <c r="AQ45" s="69"/>
      <c r="AR45" s="69" t="s">
        <v>207</v>
      </c>
      <c r="AS45" s="69" t="s">
        <v>208</v>
      </c>
      <c r="AT45" s="69" t="s">
        <v>209</v>
      </c>
      <c r="AU45" s="69" t="s">
        <v>210</v>
      </c>
      <c r="AV45" s="69" t="s">
        <v>202</v>
      </c>
      <c r="AW45" s="67"/>
      <c r="AX45" s="69"/>
      <c r="AY45" s="69" t="s">
        <v>207</v>
      </c>
      <c r="AZ45" s="69" t="s">
        <v>208</v>
      </c>
      <c r="BA45" s="69" t="s">
        <v>209</v>
      </c>
      <c r="BB45" s="69" t="s">
        <v>210</v>
      </c>
      <c r="BC45" s="69" t="s">
        <v>202</v>
      </c>
      <c r="BD45" s="67"/>
      <c r="BE45" s="69"/>
      <c r="BF45" s="69" t="s">
        <v>207</v>
      </c>
      <c r="BG45" s="69" t="s">
        <v>208</v>
      </c>
      <c r="BH45" s="69" t="s">
        <v>209</v>
      </c>
      <c r="BI45" s="69" t="s">
        <v>210</v>
      </c>
      <c r="BJ45" s="69" t="s">
        <v>202</v>
      </c>
      <c r="BK45" s="67"/>
      <c r="BL45" s="67"/>
      <c r="BM45" s="67"/>
      <c r="BN45" s="67"/>
      <c r="BO45" s="67"/>
      <c r="BP45" s="67"/>
    </row>
    <row r="46" spans="1:68" x14ac:dyDescent="0.3">
      <c r="A46" s="69" t="s">
        <v>23</v>
      </c>
      <c r="B46" s="69">
        <v>7</v>
      </c>
      <c r="C46" s="69">
        <v>10</v>
      </c>
      <c r="D46" s="69">
        <v>0</v>
      </c>
      <c r="E46" s="69">
        <v>45</v>
      </c>
      <c r="F46" s="69">
        <v>16.8</v>
      </c>
      <c r="G46" s="67"/>
      <c r="H46" s="69" t="s">
        <v>24</v>
      </c>
      <c r="I46" s="69">
        <v>8</v>
      </c>
      <c r="J46" s="69">
        <v>9</v>
      </c>
      <c r="K46" s="69">
        <v>0</v>
      </c>
      <c r="L46" s="69">
        <v>35</v>
      </c>
      <c r="M46" s="69">
        <v>16.5</v>
      </c>
      <c r="N46" s="67"/>
      <c r="O46" s="69" t="s">
        <v>250</v>
      </c>
      <c r="P46" s="69">
        <v>600</v>
      </c>
      <c r="Q46" s="69">
        <v>800</v>
      </c>
      <c r="R46" s="69">
        <v>0</v>
      </c>
      <c r="S46" s="69">
        <v>10000</v>
      </c>
      <c r="T46" s="69">
        <v>793</v>
      </c>
      <c r="U46" s="67"/>
      <c r="V46" s="69" t="s">
        <v>29</v>
      </c>
      <c r="W46" s="69">
        <v>0</v>
      </c>
      <c r="X46" s="69">
        <v>0</v>
      </c>
      <c r="Y46" s="69">
        <v>3</v>
      </c>
      <c r="Z46" s="69">
        <v>10</v>
      </c>
      <c r="AA46" s="69">
        <v>0.2</v>
      </c>
      <c r="AB46" s="67"/>
      <c r="AC46" s="69" t="s">
        <v>25</v>
      </c>
      <c r="AD46" s="69">
        <v>0</v>
      </c>
      <c r="AE46" s="69">
        <v>0</v>
      </c>
      <c r="AF46" s="69">
        <v>4</v>
      </c>
      <c r="AG46" s="69">
        <v>11</v>
      </c>
      <c r="AH46" s="69">
        <v>4.7</v>
      </c>
      <c r="AI46" s="67"/>
      <c r="AJ46" s="69" t="s">
        <v>26</v>
      </c>
      <c r="AK46" s="69">
        <v>95</v>
      </c>
      <c r="AL46" s="69">
        <v>150</v>
      </c>
      <c r="AM46" s="69">
        <v>0</v>
      </c>
      <c r="AN46" s="69">
        <v>2400</v>
      </c>
      <c r="AO46" s="69">
        <v>620.4</v>
      </c>
      <c r="AP46" s="67"/>
      <c r="AQ46" s="69" t="s">
        <v>27</v>
      </c>
      <c r="AR46" s="69">
        <v>50</v>
      </c>
      <c r="AS46" s="69">
        <v>60</v>
      </c>
      <c r="AT46" s="69">
        <v>0</v>
      </c>
      <c r="AU46" s="69">
        <v>400</v>
      </c>
      <c r="AV46" s="69">
        <v>134.69999999999999</v>
      </c>
      <c r="AW46" s="67"/>
      <c r="AX46" s="69" t="s">
        <v>251</v>
      </c>
      <c r="AY46" s="69"/>
      <c r="AZ46" s="69"/>
      <c r="BA46" s="69"/>
      <c r="BB46" s="69"/>
      <c r="BC46" s="69"/>
      <c r="BD46" s="67"/>
      <c r="BE46" s="69" t="s">
        <v>252</v>
      </c>
      <c r="BF46" s="69"/>
      <c r="BG46" s="69"/>
      <c r="BH46" s="69"/>
      <c r="BI46" s="69"/>
      <c r="BJ46" s="69"/>
      <c r="BK46" s="67"/>
      <c r="BL46" s="67"/>
      <c r="BM46" s="67"/>
      <c r="BN46" s="67"/>
      <c r="BO46" s="67"/>
      <c r="BP46" s="6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7" customFormat="1" x14ac:dyDescent="0.3">
      <c r="A2" s="67" t="s">
        <v>279</v>
      </c>
      <c r="B2" s="67" t="s">
        <v>280</v>
      </c>
      <c r="C2" s="67" t="s">
        <v>278</v>
      </c>
      <c r="D2" s="67">
        <v>61</v>
      </c>
      <c r="E2" s="67">
        <v>3637.1154999999999</v>
      </c>
      <c r="F2" s="67">
        <v>475.45006999999998</v>
      </c>
      <c r="G2" s="67">
        <v>57.578777000000002</v>
      </c>
      <c r="H2" s="67">
        <v>30.345151999999999</v>
      </c>
      <c r="I2" s="67">
        <v>27.233623999999999</v>
      </c>
      <c r="J2" s="67">
        <v>107.36902000000001</v>
      </c>
      <c r="K2" s="67">
        <v>52.016517999999998</v>
      </c>
      <c r="L2" s="67">
        <v>55.352499999999999</v>
      </c>
      <c r="M2" s="67">
        <v>23.346933</v>
      </c>
      <c r="N2" s="67">
        <v>3.4398444000000001</v>
      </c>
      <c r="O2" s="67">
        <v>10.663001</v>
      </c>
      <c r="P2" s="67">
        <v>1438.538</v>
      </c>
      <c r="Q2" s="67">
        <v>24.757885000000002</v>
      </c>
      <c r="R2" s="67">
        <v>425.10883000000001</v>
      </c>
      <c r="S2" s="67">
        <v>117.30636</v>
      </c>
      <c r="T2" s="67">
        <v>3693.6287000000002</v>
      </c>
      <c r="U2" s="67">
        <v>6.6481890000000003</v>
      </c>
      <c r="V2" s="67">
        <v>20.946888000000001</v>
      </c>
      <c r="W2" s="67">
        <v>200.32705999999999</v>
      </c>
      <c r="X2" s="67">
        <v>92.960509999999999</v>
      </c>
      <c r="Y2" s="67">
        <v>2.1018151999999999</v>
      </c>
      <c r="Z2" s="67">
        <v>1.6399626</v>
      </c>
      <c r="AA2" s="67">
        <v>24.806781999999998</v>
      </c>
      <c r="AB2" s="67">
        <v>2.5499458000000002</v>
      </c>
      <c r="AC2" s="67">
        <v>557.34064000000001</v>
      </c>
      <c r="AD2" s="67">
        <v>11.6918335</v>
      </c>
      <c r="AE2" s="67">
        <v>2.6664667</v>
      </c>
      <c r="AF2" s="67">
        <v>1.6394831000000001</v>
      </c>
      <c r="AG2" s="67">
        <v>513.3845</v>
      </c>
      <c r="AH2" s="67">
        <v>301.78903000000003</v>
      </c>
      <c r="AI2" s="67">
        <v>211.59547000000001</v>
      </c>
      <c r="AJ2" s="67">
        <v>1732.3843999999999</v>
      </c>
      <c r="AK2" s="67">
        <v>5158.8173999999999</v>
      </c>
      <c r="AL2" s="67">
        <v>99.837360000000004</v>
      </c>
      <c r="AM2" s="67">
        <v>3571.5790000000002</v>
      </c>
      <c r="AN2" s="67">
        <v>201.08685</v>
      </c>
      <c r="AO2" s="67">
        <v>16.752745000000001</v>
      </c>
      <c r="AP2" s="67">
        <v>11.2356415</v>
      </c>
      <c r="AQ2" s="67">
        <v>5.5171029999999996</v>
      </c>
      <c r="AR2" s="67">
        <v>16.500236999999998</v>
      </c>
      <c r="AS2" s="67">
        <v>793.03015000000005</v>
      </c>
      <c r="AT2" s="67">
        <v>0.16809718000000001</v>
      </c>
      <c r="AU2" s="67">
        <v>4.713101</v>
      </c>
      <c r="AV2" s="67">
        <v>620.35486000000003</v>
      </c>
      <c r="AW2" s="67">
        <v>134.71118000000001</v>
      </c>
      <c r="AX2" s="67">
        <v>8.0164860000000004E-2</v>
      </c>
      <c r="AY2" s="67">
        <v>2.1236164999999998</v>
      </c>
      <c r="AZ2" s="67">
        <v>318.20636000000002</v>
      </c>
      <c r="BA2" s="67">
        <v>47.962192999999999</v>
      </c>
      <c r="BB2" s="67">
        <v>13.762174</v>
      </c>
      <c r="BC2" s="67">
        <v>17.843250000000001</v>
      </c>
      <c r="BD2" s="67">
        <v>16.342749000000001</v>
      </c>
      <c r="BE2" s="67">
        <v>1.4098936</v>
      </c>
      <c r="BF2" s="67">
        <v>3.517741</v>
      </c>
      <c r="BG2" s="67">
        <v>2.7754896000000001E-3</v>
      </c>
      <c r="BH2" s="67">
        <v>1.3638035999999999E-2</v>
      </c>
      <c r="BI2" s="67">
        <v>1.1840659999999999E-2</v>
      </c>
      <c r="BJ2" s="67">
        <v>6.1576493000000003E-2</v>
      </c>
      <c r="BK2" s="67">
        <v>2.1349920000000001E-4</v>
      </c>
      <c r="BL2" s="67">
        <v>0.19839304999999999</v>
      </c>
      <c r="BM2" s="67">
        <v>2.2253115000000001</v>
      </c>
      <c r="BN2" s="67">
        <v>0.85622940000000003</v>
      </c>
      <c r="BO2" s="67">
        <v>39.069189999999999</v>
      </c>
      <c r="BP2" s="67">
        <v>4.3596209999999997</v>
      </c>
      <c r="BQ2" s="67">
        <v>8.8653030000000008</v>
      </c>
      <c r="BR2" s="67">
        <v>39.706142</v>
      </c>
      <c r="BS2" s="67">
        <v>46.975304000000001</v>
      </c>
      <c r="BT2" s="67">
        <v>3.9322235999999999</v>
      </c>
      <c r="BU2" s="67">
        <v>0.15235144</v>
      </c>
      <c r="BV2" s="67">
        <v>8.2860543999999994E-2</v>
      </c>
      <c r="BW2" s="67">
        <v>0.29938292999999999</v>
      </c>
      <c r="BX2" s="67">
        <v>1.4679721999999999</v>
      </c>
      <c r="BY2" s="67">
        <v>0.12334297</v>
      </c>
      <c r="BZ2" s="67">
        <v>1.6824551000000001E-3</v>
      </c>
      <c r="CA2" s="67">
        <v>0.74273339999999999</v>
      </c>
      <c r="CB2" s="67">
        <v>2.5413774E-2</v>
      </c>
      <c r="CC2" s="67">
        <v>0.33356356999999998</v>
      </c>
      <c r="CD2" s="67">
        <v>2.9646726000000001</v>
      </c>
      <c r="CE2" s="67">
        <v>6.6081539999999994E-2</v>
      </c>
      <c r="CF2" s="67">
        <v>0.71486669999999997</v>
      </c>
      <c r="CG2" s="67">
        <v>5.9999998000000003E-6</v>
      </c>
      <c r="CH2" s="67">
        <v>8.4166749999999999E-2</v>
      </c>
      <c r="CI2" s="67">
        <v>1.5350765000000001E-2</v>
      </c>
      <c r="CJ2" s="67">
        <v>6.5562360000000002</v>
      </c>
      <c r="CK2" s="67">
        <v>1.666115E-2</v>
      </c>
      <c r="CL2" s="67">
        <v>1.3658459999999999</v>
      </c>
      <c r="CM2" s="67">
        <v>1.9827044</v>
      </c>
      <c r="CN2" s="67">
        <v>3234.9967999999999</v>
      </c>
      <c r="CO2" s="67">
        <v>5598.0825000000004</v>
      </c>
      <c r="CP2" s="67">
        <v>2932.6711</v>
      </c>
      <c r="CQ2" s="67">
        <v>1239.0841</v>
      </c>
      <c r="CR2" s="67">
        <v>644.00183000000004</v>
      </c>
      <c r="CS2" s="67">
        <v>745.40062999999998</v>
      </c>
      <c r="CT2" s="67">
        <v>3175.6016</v>
      </c>
      <c r="CU2" s="67">
        <v>1765.8434</v>
      </c>
      <c r="CV2" s="67">
        <v>2252.4204</v>
      </c>
      <c r="CW2" s="67">
        <v>1960.027</v>
      </c>
      <c r="CX2" s="67">
        <v>551.09190000000001</v>
      </c>
      <c r="CY2" s="67">
        <v>4303.3429999999998</v>
      </c>
      <c r="CZ2" s="67">
        <v>1949.1130000000001</v>
      </c>
      <c r="DA2" s="67">
        <v>4402.4633999999996</v>
      </c>
      <c r="DB2" s="67">
        <v>4553.9759999999997</v>
      </c>
      <c r="DC2" s="67">
        <v>5761.1806999999999</v>
      </c>
      <c r="DD2" s="67">
        <v>10229.713</v>
      </c>
      <c r="DE2" s="67">
        <v>1999.7063000000001</v>
      </c>
      <c r="DF2" s="67">
        <v>5552.2484999999997</v>
      </c>
      <c r="DG2" s="67">
        <v>2269.7629999999999</v>
      </c>
      <c r="DH2" s="67">
        <v>148.19391999999999</v>
      </c>
      <c r="DI2" s="67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47.962192999999999</v>
      </c>
      <c r="B6">
        <f>BB2</f>
        <v>13.762174</v>
      </c>
      <c r="C6">
        <f>BC2</f>
        <v>17.843250000000001</v>
      </c>
      <c r="D6">
        <f>BD2</f>
        <v>16.342749000000001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C2" sqref="C2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8" t="s">
        <v>36</v>
      </c>
      <c r="F1" s="78"/>
      <c r="G1" s="78" t="s">
        <v>37</v>
      </c>
      <c r="H1" s="78"/>
      <c r="I1" s="51" t="s">
        <v>38</v>
      </c>
    </row>
    <row r="2" spans="1:9" x14ac:dyDescent="0.3">
      <c r="A2" s="54" t="s">
        <v>254</v>
      </c>
      <c r="B2" s="55">
        <v>21842</v>
      </c>
      <c r="C2" s="56">
        <f ca="1">YEAR(TODAY())-YEAR(B2)+IF(TODAY()&gt;=DATE(YEAR(TODAY()),MONTH(B2),DAY(B2)),0,-1)</f>
        <v>61</v>
      </c>
      <c r="E2" s="52">
        <v>171.6</v>
      </c>
      <c r="F2" s="53" t="s">
        <v>275</v>
      </c>
      <c r="G2" s="52">
        <v>71.099999999999994</v>
      </c>
      <c r="H2" s="51" t="s">
        <v>40</v>
      </c>
      <c r="I2" s="78">
        <f>ROUND(G3/E3^2,1)</f>
        <v>24.1</v>
      </c>
    </row>
    <row r="3" spans="1:9" x14ac:dyDescent="0.3">
      <c r="E3" s="51">
        <f>E2/100</f>
        <v>1.716</v>
      </c>
      <c r="F3" s="51" t="s">
        <v>39</v>
      </c>
      <c r="G3" s="51">
        <f>G2</f>
        <v>71.099999999999994</v>
      </c>
      <c r="H3" s="51" t="s">
        <v>40</v>
      </c>
      <c r="I3" s="78"/>
    </row>
    <row r="4" spans="1:9" x14ac:dyDescent="0.3">
      <c r="A4" t="s">
        <v>272</v>
      </c>
    </row>
    <row r="5" spans="1:9" x14ac:dyDescent="0.3">
      <c r="B5" s="60">
        <v>44251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9" t="s">
        <v>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14" x14ac:dyDescent="0.3">
      <c r="E2" s="80" t="str">
        <f>'DRIs DATA'!B1</f>
        <v>(설문지 : FFQ 95문항 설문지, 사용자 : 이용봉, ID : H1900612)</v>
      </c>
      <c r="F2" s="80"/>
      <c r="G2" s="80"/>
      <c r="H2" s="80"/>
      <c r="I2" s="80"/>
      <c r="J2" s="80"/>
    </row>
    <row r="3" spans="1:14" ht="8.1" customHeight="1" x14ac:dyDescent="0.3"/>
    <row r="4" spans="1:14" x14ac:dyDescent="0.3">
      <c r="K4" t="s">
        <v>2</v>
      </c>
      <c r="L4" t="str">
        <f>'DRIs DATA'!H1</f>
        <v>2021년 02월 24일 16:15:38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W17" sqref="W1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83" t="s">
        <v>195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</row>
    <row r="3" spans="1:19" ht="18" customHeight="1" x14ac:dyDescent="0.3">
      <c r="A3" s="6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</row>
    <row r="4" spans="1:19" ht="18" customHeight="1" thickBot="1" x14ac:dyDescent="0.35">
      <c r="A4" s="6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</row>
    <row r="5" spans="1:19" ht="18" customHeight="1" x14ac:dyDescent="0.3">
      <c r="A5" s="6"/>
      <c r="B5" s="81" t="s">
        <v>274</v>
      </c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</row>
    <row r="6" spans="1:19" ht="18" customHeight="1" x14ac:dyDescent="0.3"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</row>
    <row r="7" spans="1:19" ht="18" customHeight="1" x14ac:dyDescent="0.3"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</row>
    <row r="8" spans="1:19" ht="18" customHeight="1" x14ac:dyDescent="0.3"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</row>
    <row r="9" spans="1:19" ht="18" customHeight="1" thickBot="1" x14ac:dyDescent="0.35"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</row>
    <row r="10" spans="1:19" ht="18" customHeight="1" x14ac:dyDescent="0.3">
      <c r="C10" s="91" t="s">
        <v>30</v>
      </c>
      <c r="D10" s="91"/>
      <c r="E10" s="92"/>
      <c r="F10" s="95">
        <f>'개인정보 및 신체계측 입력'!B5</f>
        <v>44251</v>
      </c>
      <c r="G10" s="96"/>
      <c r="H10" s="96"/>
      <c r="I10" s="96"/>
      <c r="K10" s="112" t="s">
        <v>33</v>
      </c>
      <c r="L10" s="113"/>
      <c r="M10" s="112" t="s">
        <v>34</v>
      </c>
      <c r="N10" s="113"/>
      <c r="O10" s="112" t="s">
        <v>35</v>
      </c>
      <c r="P10" s="112"/>
      <c r="Q10" s="112"/>
      <c r="R10" s="112"/>
      <c r="S10" s="112"/>
    </row>
    <row r="11" spans="1:19" ht="18" customHeight="1" thickBot="1" x14ac:dyDescent="0.35">
      <c r="C11" s="93"/>
      <c r="D11" s="93"/>
      <c r="E11" s="94"/>
      <c r="F11" s="97"/>
      <c r="G11" s="97"/>
      <c r="H11" s="97"/>
      <c r="I11" s="97"/>
      <c r="K11" s="114"/>
      <c r="L11" s="115"/>
      <c r="M11" s="114"/>
      <c r="N11" s="115"/>
      <c r="O11" s="114"/>
      <c r="P11" s="114"/>
      <c r="Q11" s="114"/>
      <c r="R11" s="114"/>
      <c r="S11" s="114"/>
    </row>
    <row r="12" spans="1:19" ht="18" customHeight="1" x14ac:dyDescent="0.3">
      <c r="C12" s="91" t="s">
        <v>32</v>
      </c>
      <c r="D12" s="91"/>
      <c r="E12" s="92"/>
      <c r="F12" s="100">
        <f ca="1">'개인정보 및 신체계측 입력'!C2</f>
        <v>61</v>
      </c>
      <c r="G12" s="100"/>
      <c r="H12" s="100"/>
      <c r="I12" s="100"/>
      <c r="K12" s="129">
        <f>'개인정보 및 신체계측 입력'!E2</f>
        <v>171.6</v>
      </c>
      <c r="L12" s="130"/>
      <c r="M12" s="123">
        <f>'개인정보 및 신체계측 입력'!G2</f>
        <v>71.099999999999994</v>
      </c>
      <c r="N12" s="124"/>
      <c r="O12" s="119" t="s">
        <v>270</v>
      </c>
      <c r="P12" s="113"/>
      <c r="Q12" s="96">
        <f>'개인정보 및 신체계측 입력'!I2</f>
        <v>24.1</v>
      </c>
      <c r="R12" s="96"/>
      <c r="S12" s="96"/>
    </row>
    <row r="13" spans="1:19" ht="18" customHeight="1" thickBot="1" x14ac:dyDescent="0.35">
      <c r="C13" s="98"/>
      <c r="D13" s="98"/>
      <c r="E13" s="99"/>
      <c r="F13" s="101"/>
      <c r="G13" s="101"/>
      <c r="H13" s="101"/>
      <c r="I13" s="101"/>
      <c r="K13" s="131"/>
      <c r="L13" s="132"/>
      <c r="M13" s="125"/>
      <c r="N13" s="126"/>
      <c r="O13" s="120"/>
      <c r="P13" s="121"/>
      <c r="Q13" s="97"/>
      <c r="R13" s="97"/>
      <c r="S13" s="97"/>
    </row>
    <row r="14" spans="1:19" ht="18" customHeight="1" x14ac:dyDescent="0.3">
      <c r="C14" s="93" t="s">
        <v>31</v>
      </c>
      <c r="D14" s="93"/>
      <c r="E14" s="94"/>
      <c r="F14" s="97" t="str">
        <f>MID('DRIs DATA'!B1,28,3)</f>
        <v>이용봉</v>
      </c>
      <c r="G14" s="97"/>
      <c r="H14" s="97"/>
      <c r="I14" s="97"/>
      <c r="K14" s="131"/>
      <c r="L14" s="132"/>
      <c r="M14" s="125"/>
      <c r="N14" s="126"/>
      <c r="O14" s="120"/>
      <c r="P14" s="121"/>
      <c r="Q14" s="97"/>
      <c r="R14" s="97"/>
      <c r="S14" s="97"/>
    </row>
    <row r="15" spans="1:19" ht="18" customHeight="1" thickBot="1" x14ac:dyDescent="0.35">
      <c r="C15" s="98"/>
      <c r="D15" s="98"/>
      <c r="E15" s="99"/>
      <c r="F15" s="106"/>
      <c r="G15" s="106"/>
      <c r="H15" s="106"/>
      <c r="I15" s="106"/>
      <c r="K15" s="133"/>
      <c r="L15" s="134"/>
      <c r="M15" s="127"/>
      <c r="N15" s="128"/>
      <c r="O15" s="122"/>
      <c r="P15" s="115"/>
      <c r="Q15" s="106"/>
      <c r="R15" s="106"/>
      <c r="S15" s="106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35" t="s">
        <v>41</v>
      </c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7"/>
    </row>
    <row r="20" spans="2:20" ht="18" customHeight="1" thickBot="1" x14ac:dyDescent="0.35">
      <c r="B20" s="138"/>
      <c r="C20" s="139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4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6" t="s">
        <v>42</v>
      </c>
      <c r="E36" s="86"/>
      <c r="F36" s="86"/>
      <c r="G36" s="86"/>
      <c r="H36" s="86"/>
      <c r="I36" s="34">
        <f>'DRIs DATA'!F8</f>
        <v>74.2</v>
      </c>
      <c r="J36" s="89" t="s">
        <v>43</v>
      </c>
      <c r="K36" s="89"/>
      <c r="L36" s="89"/>
      <c r="M36" s="89"/>
      <c r="N36" s="35"/>
      <c r="O36" s="109" t="s">
        <v>44</v>
      </c>
      <c r="P36" s="109"/>
      <c r="Q36" s="109"/>
      <c r="R36" s="109"/>
      <c r="S36" s="109"/>
      <c r="T36" s="6"/>
    </row>
    <row r="37" spans="2:20" ht="18" customHeight="1" x14ac:dyDescent="0.3">
      <c r="B37" s="12"/>
      <c r="C37" s="107" t="s">
        <v>181</v>
      </c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6"/>
    </row>
    <row r="38" spans="2:20" ht="18" customHeight="1" x14ac:dyDescent="0.3">
      <c r="B38" s="12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6"/>
    </row>
    <row r="39" spans="2:20" ht="18" customHeight="1" thickBot="1" x14ac:dyDescent="0.35">
      <c r="B39" s="12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6" t="s">
        <v>42</v>
      </c>
      <c r="E41" s="86"/>
      <c r="F41" s="86"/>
      <c r="G41" s="86"/>
      <c r="H41" s="86"/>
      <c r="I41" s="34">
        <f>'DRIs DATA'!G8</f>
        <v>9</v>
      </c>
      <c r="J41" s="89" t="s">
        <v>43</v>
      </c>
      <c r="K41" s="89"/>
      <c r="L41" s="89"/>
      <c r="M41" s="89"/>
      <c r="N41" s="35"/>
      <c r="O41" s="90" t="s">
        <v>48</v>
      </c>
      <c r="P41" s="90"/>
      <c r="Q41" s="90"/>
      <c r="R41" s="90"/>
      <c r="S41" s="90"/>
      <c r="T41" s="6"/>
    </row>
    <row r="42" spans="2:20" ht="18" customHeight="1" x14ac:dyDescent="0.3">
      <c r="B42" s="6"/>
      <c r="C42" s="111" t="s">
        <v>183</v>
      </c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6"/>
    </row>
    <row r="43" spans="2:20" ht="18" customHeight="1" x14ac:dyDescent="0.3">
      <c r="B43" s="6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6"/>
    </row>
    <row r="44" spans="2:20" ht="18" customHeight="1" thickBot="1" x14ac:dyDescent="0.35">
      <c r="B44" s="6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10" t="s">
        <v>42</v>
      </c>
      <c r="E46" s="110"/>
      <c r="F46" s="110"/>
      <c r="G46" s="110"/>
      <c r="H46" s="110"/>
      <c r="I46" s="34">
        <f>'DRIs DATA'!H8</f>
        <v>16.8</v>
      </c>
      <c r="J46" s="89" t="s">
        <v>43</v>
      </c>
      <c r="K46" s="89"/>
      <c r="L46" s="89"/>
      <c r="M46" s="89"/>
      <c r="N46" s="35"/>
      <c r="O46" s="90" t="s">
        <v>47</v>
      </c>
      <c r="P46" s="90"/>
      <c r="Q46" s="90"/>
      <c r="R46" s="90"/>
      <c r="S46" s="90"/>
      <c r="T46" s="6"/>
    </row>
    <row r="47" spans="2:20" ht="18" customHeight="1" x14ac:dyDescent="0.3">
      <c r="B47" s="6"/>
      <c r="C47" s="111" t="s">
        <v>182</v>
      </c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6"/>
    </row>
    <row r="48" spans="2:20" ht="18" customHeight="1" thickBot="1" x14ac:dyDescent="0.35">
      <c r="B48" s="6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35" t="s">
        <v>190</v>
      </c>
      <c r="C53" s="136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6"/>
      <c r="P53" s="136"/>
      <c r="Q53" s="136"/>
      <c r="R53" s="136"/>
      <c r="S53" s="136"/>
      <c r="T53" s="137"/>
    </row>
    <row r="54" spans="1:20" ht="18" customHeight="1" thickBot="1" x14ac:dyDescent="0.35">
      <c r="B54" s="138"/>
      <c r="C54" s="139"/>
      <c r="D54" s="139"/>
      <c r="E54" s="139"/>
      <c r="F54" s="139"/>
      <c r="G54" s="139"/>
      <c r="H54" s="139"/>
      <c r="I54" s="139"/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4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85" t="s">
        <v>163</v>
      </c>
      <c r="D69" s="85"/>
      <c r="E69" s="85"/>
      <c r="F69" s="85"/>
      <c r="G69" s="85"/>
      <c r="H69" s="86" t="s">
        <v>169</v>
      </c>
      <c r="I69" s="86"/>
      <c r="J69" s="86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87">
        <f>ROUND('그룹 전체 사용자의 일일 입력'!D6/MAX('그룹 전체 사용자의 일일 입력'!$B$6,'그룹 전체 사용자의 일일 입력'!$C$6,'그룹 전체 사용자의 일일 입력'!$D$6),1)</f>
        <v>0.9</v>
      </c>
      <c r="P69" s="87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8" t="s">
        <v>164</v>
      </c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85" t="s">
        <v>50</v>
      </c>
      <c r="D72" s="85"/>
      <c r="E72" s="85"/>
      <c r="F72" s="85"/>
      <c r="G72" s="85"/>
      <c r="H72" s="38"/>
      <c r="I72" s="86" t="s">
        <v>51</v>
      </c>
      <c r="J72" s="86"/>
      <c r="K72" s="36">
        <f>ROUND('DRIs DATA'!L8,1)</f>
        <v>11.9</v>
      </c>
      <c r="L72" s="36" t="s">
        <v>52</v>
      </c>
      <c r="M72" s="36">
        <f>ROUND('DRIs DATA'!K8,1)</f>
        <v>2.6</v>
      </c>
      <c r="N72" s="89" t="s">
        <v>53</v>
      </c>
      <c r="O72" s="89"/>
      <c r="P72" s="89"/>
      <c r="Q72" s="89"/>
      <c r="R72" s="39"/>
      <c r="S72" s="35"/>
      <c r="T72" s="6"/>
    </row>
    <row r="73" spans="2:21" ht="18" customHeight="1" x14ac:dyDescent="0.3">
      <c r="B73" s="6"/>
      <c r="C73" s="111" t="s">
        <v>180</v>
      </c>
      <c r="D73" s="111"/>
      <c r="E73" s="111"/>
      <c r="F73" s="111"/>
      <c r="G73" s="111"/>
      <c r="H73" s="111"/>
      <c r="I73" s="111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6"/>
      <c r="U73" s="13"/>
    </row>
    <row r="74" spans="2:21" ht="18" customHeight="1" thickBot="1" x14ac:dyDescent="0.35">
      <c r="B74" s="6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35" t="s">
        <v>191</v>
      </c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  <c r="R77" s="136"/>
      <c r="S77" s="136"/>
      <c r="T77" s="137"/>
    </row>
    <row r="78" spans="2:21" ht="18" customHeight="1" thickBot="1" x14ac:dyDescent="0.35">
      <c r="B78" s="138"/>
      <c r="C78" s="139"/>
      <c r="D78" s="139"/>
      <c r="E78" s="139"/>
      <c r="F78" s="139"/>
      <c r="G78" s="139"/>
      <c r="H78" s="139"/>
      <c r="I78" s="139"/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4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102" t="s">
        <v>167</v>
      </c>
      <c r="C80" s="102"/>
      <c r="D80" s="102"/>
      <c r="E80" s="102"/>
      <c r="F80" s="21"/>
      <c r="G80" s="21"/>
      <c r="H80" s="21"/>
      <c r="L80" s="102" t="s">
        <v>171</v>
      </c>
      <c r="M80" s="102"/>
      <c r="N80" s="102"/>
      <c r="O80" s="102"/>
      <c r="P80" s="102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03" t="s">
        <v>267</v>
      </c>
      <c r="C93" s="104"/>
      <c r="D93" s="104"/>
      <c r="E93" s="104"/>
      <c r="F93" s="104"/>
      <c r="G93" s="104"/>
      <c r="H93" s="104"/>
      <c r="I93" s="104"/>
      <c r="J93" s="105"/>
      <c r="L93" s="103" t="s">
        <v>174</v>
      </c>
      <c r="M93" s="104"/>
      <c r="N93" s="104"/>
      <c r="O93" s="104"/>
      <c r="P93" s="104"/>
      <c r="Q93" s="104"/>
      <c r="R93" s="104"/>
      <c r="S93" s="104"/>
      <c r="T93" s="105"/>
    </row>
    <row r="94" spans="1:21" ht="18" customHeight="1" x14ac:dyDescent="0.3">
      <c r="B94" s="164" t="s">
        <v>170</v>
      </c>
      <c r="C94" s="162"/>
      <c r="D94" s="162"/>
      <c r="E94" s="162"/>
      <c r="F94" s="160">
        <f>ROUND('DRIs DATA'!F16/'DRIs DATA'!C16*100,2)</f>
        <v>56.68</v>
      </c>
      <c r="G94" s="160"/>
      <c r="H94" s="162" t="s">
        <v>166</v>
      </c>
      <c r="I94" s="162"/>
      <c r="J94" s="163"/>
      <c r="L94" s="164" t="s">
        <v>170</v>
      </c>
      <c r="M94" s="162"/>
      <c r="N94" s="162"/>
      <c r="O94" s="162"/>
      <c r="P94" s="162"/>
      <c r="Q94" s="23">
        <f>ROUND('DRIs DATA'!M16/'DRIs DATA'!K16*100,2)</f>
        <v>174.17</v>
      </c>
      <c r="R94" s="162" t="s">
        <v>166</v>
      </c>
      <c r="S94" s="162"/>
      <c r="T94" s="163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8" t="s">
        <v>179</v>
      </c>
      <c r="C96" s="149"/>
      <c r="D96" s="149"/>
      <c r="E96" s="149"/>
      <c r="F96" s="149"/>
      <c r="G96" s="149"/>
      <c r="H96" s="149"/>
      <c r="I96" s="149"/>
      <c r="J96" s="150"/>
      <c r="L96" s="154" t="s">
        <v>172</v>
      </c>
      <c r="M96" s="155"/>
      <c r="N96" s="155"/>
      <c r="O96" s="155"/>
      <c r="P96" s="155"/>
      <c r="Q96" s="155"/>
      <c r="R96" s="155"/>
      <c r="S96" s="155"/>
      <c r="T96" s="156"/>
    </row>
    <row r="97" spans="2:21" ht="18" customHeight="1" x14ac:dyDescent="0.3">
      <c r="B97" s="148"/>
      <c r="C97" s="149"/>
      <c r="D97" s="149"/>
      <c r="E97" s="149"/>
      <c r="F97" s="149"/>
      <c r="G97" s="149"/>
      <c r="H97" s="149"/>
      <c r="I97" s="149"/>
      <c r="J97" s="150"/>
      <c r="L97" s="154"/>
      <c r="M97" s="155"/>
      <c r="N97" s="155"/>
      <c r="O97" s="155"/>
      <c r="P97" s="155"/>
      <c r="Q97" s="155"/>
      <c r="R97" s="155"/>
      <c r="S97" s="155"/>
      <c r="T97" s="156"/>
    </row>
    <row r="98" spans="2:21" ht="18" customHeight="1" x14ac:dyDescent="0.3">
      <c r="B98" s="148"/>
      <c r="C98" s="149"/>
      <c r="D98" s="149"/>
      <c r="E98" s="149"/>
      <c r="F98" s="149"/>
      <c r="G98" s="149"/>
      <c r="H98" s="149"/>
      <c r="I98" s="149"/>
      <c r="J98" s="150"/>
      <c r="L98" s="154"/>
      <c r="M98" s="155"/>
      <c r="N98" s="155"/>
      <c r="O98" s="155"/>
      <c r="P98" s="155"/>
      <c r="Q98" s="155"/>
      <c r="R98" s="155"/>
      <c r="S98" s="155"/>
      <c r="T98" s="156"/>
    </row>
    <row r="99" spans="2:21" ht="18" customHeight="1" x14ac:dyDescent="0.3">
      <c r="B99" s="148"/>
      <c r="C99" s="149"/>
      <c r="D99" s="149"/>
      <c r="E99" s="149"/>
      <c r="F99" s="149"/>
      <c r="G99" s="149"/>
      <c r="H99" s="149"/>
      <c r="I99" s="149"/>
      <c r="J99" s="150"/>
      <c r="L99" s="154"/>
      <c r="M99" s="155"/>
      <c r="N99" s="155"/>
      <c r="O99" s="155"/>
      <c r="P99" s="155"/>
      <c r="Q99" s="155"/>
      <c r="R99" s="155"/>
      <c r="S99" s="155"/>
      <c r="T99" s="156"/>
    </row>
    <row r="100" spans="2:21" ht="18" customHeight="1" x14ac:dyDescent="0.3">
      <c r="B100" s="148"/>
      <c r="C100" s="149"/>
      <c r="D100" s="149"/>
      <c r="E100" s="149"/>
      <c r="F100" s="149"/>
      <c r="G100" s="149"/>
      <c r="H100" s="149"/>
      <c r="I100" s="149"/>
      <c r="J100" s="150"/>
      <c r="L100" s="154"/>
      <c r="M100" s="155"/>
      <c r="N100" s="155"/>
      <c r="O100" s="155"/>
      <c r="P100" s="155"/>
      <c r="Q100" s="155"/>
      <c r="R100" s="155"/>
      <c r="S100" s="155"/>
      <c r="T100" s="156"/>
      <c r="U100" s="17"/>
    </row>
    <row r="101" spans="2:21" ht="18" customHeight="1" thickBot="1" x14ac:dyDescent="0.35">
      <c r="B101" s="151"/>
      <c r="C101" s="152"/>
      <c r="D101" s="152"/>
      <c r="E101" s="152"/>
      <c r="F101" s="152"/>
      <c r="G101" s="152"/>
      <c r="H101" s="152"/>
      <c r="I101" s="152"/>
      <c r="J101" s="153"/>
      <c r="L101" s="157"/>
      <c r="M101" s="158"/>
      <c r="N101" s="158"/>
      <c r="O101" s="158"/>
      <c r="P101" s="158"/>
      <c r="Q101" s="158"/>
      <c r="R101" s="158"/>
      <c r="S101" s="158"/>
      <c r="T101" s="159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35" t="s">
        <v>192</v>
      </c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136"/>
      <c r="R104" s="136"/>
      <c r="S104" s="136"/>
      <c r="T104" s="137"/>
    </row>
    <row r="105" spans="2:21" ht="18" customHeight="1" thickBot="1" x14ac:dyDescent="0.35">
      <c r="B105" s="138"/>
      <c r="C105" s="139"/>
      <c r="D105" s="139"/>
      <c r="E105" s="139"/>
      <c r="F105" s="139"/>
      <c r="G105" s="139"/>
      <c r="H105" s="139"/>
      <c r="I105" s="139"/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4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102" t="s">
        <v>168</v>
      </c>
      <c r="C107" s="102"/>
      <c r="D107" s="102"/>
      <c r="E107" s="102"/>
      <c r="F107" s="6"/>
      <c r="G107" s="6"/>
      <c r="H107" s="6"/>
      <c r="I107" s="6"/>
      <c r="L107" s="102" t="s">
        <v>269</v>
      </c>
      <c r="M107" s="102"/>
      <c r="N107" s="102"/>
      <c r="O107" s="102"/>
      <c r="P107" s="102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6" t="s">
        <v>263</v>
      </c>
      <c r="C120" s="117"/>
      <c r="D120" s="117"/>
      <c r="E120" s="117"/>
      <c r="F120" s="117"/>
      <c r="G120" s="117"/>
      <c r="H120" s="117"/>
      <c r="I120" s="117"/>
      <c r="J120" s="118"/>
      <c r="L120" s="116" t="s">
        <v>264</v>
      </c>
      <c r="M120" s="117"/>
      <c r="N120" s="117"/>
      <c r="O120" s="117"/>
      <c r="P120" s="117"/>
      <c r="Q120" s="117"/>
      <c r="R120" s="117"/>
      <c r="S120" s="117"/>
      <c r="T120" s="118"/>
    </row>
    <row r="121" spans="2:20" ht="18" customHeight="1" x14ac:dyDescent="0.3">
      <c r="B121" s="43" t="s">
        <v>170</v>
      </c>
      <c r="C121" s="16"/>
      <c r="D121" s="16"/>
      <c r="E121" s="15"/>
      <c r="F121" s="160">
        <f>ROUND('DRIs DATA'!F26/'DRIs DATA'!C26*100,2)</f>
        <v>93</v>
      </c>
      <c r="G121" s="160"/>
      <c r="H121" s="162" t="s">
        <v>165</v>
      </c>
      <c r="I121" s="162"/>
      <c r="J121" s="163"/>
      <c r="L121" s="42" t="s">
        <v>170</v>
      </c>
      <c r="M121" s="20"/>
      <c r="N121" s="20"/>
      <c r="O121" s="23"/>
      <c r="P121" s="6"/>
      <c r="Q121" s="58">
        <f>ROUND('DRIs DATA'!AH26/'DRIs DATA'!AE26*100,2)</f>
        <v>166.67</v>
      </c>
      <c r="R121" s="162" t="s">
        <v>165</v>
      </c>
      <c r="S121" s="162"/>
      <c r="T121" s="163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41" t="s">
        <v>173</v>
      </c>
      <c r="C123" s="142"/>
      <c r="D123" s="142"/>
      <c r="E123" s="142"/>
      <c r="F123" s="142"/>
      <c r="G123" s="142"/>
      <c r="H123" s="142"/>
      <c r="I123" s="142"/>
      <c r="J123" s="143"/>
      <c r="L123" s="141" t="s">
        <v>268</v>
      </c>
      <c r="M123" s="142"/>
      <c r="N123" s="142"/>
      <c r="O123" s="142"/>
      <c r="P123" s="142"/>
      <c r="Q123" s="142"/>
      <c r="R123" s="142"/>
      <c r="S123" s="142"/>
      <c r="T123" s="143"/>
    </row>
    <row r="124" spans="2:20" ht="18" customHeight="1" x14ac:dyDescent="0.3">
      <c r="B124" s="141"/>
      <c r="C124" s="142"/>
      <c r="D124" s="142"/>
      <c r="E124" s="142"/>
      <c r="F124" s="142"/>
      <c r="G124" s="142"/>
      <c r="H124" s="142"/>
      <c r="I124" s="142"/>
      <c r="J124" s="143"/>
      <c r="L124" s="141"/>
      <c r="M124" s="142"/>
      <c r="N124" s="142"/>
      <c r="O124" s="142"/>
      <c r="P124" s="142"/>
      <c r="Q124" s="142"/>
      <c r="R124" s="142"/>
      <c r="S124" s="142"/>
      <c r="T124" s="143"/>
    </row>
    <row r="125" spans="2:20" ht="18" customHeight="1" x14ac:dyDescent="0.3">
      <c r="B125" s="141"/>
      <c r="C125" s="142"/>
      <c r="D125" s="142"/>
      <c r="E125" s="142"/>
      <c r="F125" s="142"/>
      <c r="G125" s="142"/>
      <c r="H125" s="142"/>
      <c r="I125" s="142"/>
      <c r="J125" s="143"/>
      <c r="L125" s="141"/>
      <c r="M125" s="142"/>
      <c r="N125" s="142"/>
      <c r="O125" s="142"/>
      <c r="P125" s="142"/>
      <c r="Q125" s="142"/>
      <c r="R125" s="142"/>
      <c r="S125" s="142"/>
      <c r="T125" s="143"/>
    </row>
    <row r="126" spans="2:20" ht="18" customHeight="1" x14ac:dyDescent="0.3">
      <c r="B126" s="141"/>
      <c r="C126" s="142"/>
      <c r="D126" s="142"/>
      <c r="E126" s="142"/>
      <c r="F126" s="142"/>
      <c r="G126" s="142"/>
      <c r="H126" s="142"/>
      <c r="I126" s="142"/>
      <c r="J126" s="143"/>
      <c r="L126" s="141"/>
      <c r="M126" s="142"/>
      <c r="N126" s="142"/>
      <c r="O126" s="142"/>
      <c r="P126" s="142"/>
      <c r="Q126" s="142"/>
      <c r="R126" s="142"/>
      <c r="S126" s="142"/>
      <c r="T126" s="143"/>
    </row>
    <row r="127" spans="2:20" ht="18" customHeight="1" x14ac:dyDescent="0.3">
      <c r="B127" s="141"/>
      <c r="C127" s="142"/>
      <c r="D127" s="142"/>
      <c r="E127" s="142"/>
      <c r="F127" s="142"/>
      <c r="G127" s="142"/>
      <c r="H127" s="142"/>
      <c r="I127" s="142"/>
      <c r="J127" s="143"/>
      <c r="L127" s="141"/>
      <c r="M127" s="142"/>
      <c r="N127" s="142"/>
      <c r="O127" s="142"/>
      <c r="P127" s="142"/>
      <c r="Q127" s="142"/>
      <c r="R127" s="142"/>
      <c r="S127" s="142"/>
      <c r="T127" s="143"/>
    </row>
    <row r="128" spans="2:20" ht="17.25" thickBot="1" x14ac:dyDescent="0.35">
      <c r="B128" s="144"/>
      <c r="C128" s="145"/>
      <c r="D128" s="145"/>
      <c r="E128" s="145"/>
      <c r="F128" s="145"/>
      <c r="G128" s="145"/>
      <c r="H128" s="145"/>
      <c r="I128" s="145"/>
      <c r="J128" s="146"/>
      <c r="L128" s="144"/>
      <c r="M128" s="145"/>
      <c r="N128" s="145"/>
      <c r="O128" s="145"/>
      <c r="P128" s="145"/>
      <c r="Q128" s="145"/>
      <c r="R128" s="145"/>
      <c r="S128" s="145"/>
      <c r="T128" s="146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35" t="s">
        <v>261</v>
      </c>
      <c r="C130" s="136"/>
      <c r="D130" s="136"/>
      <c r="E130" s="136"/>
      <c r="F130" s="136"/>
      <c r="G130" s="136"/>
      <c r="H130" s="136"/>
      <c r="I130" s="136"/>
      <c r="J130" s="136"/>
      <c r="K130" s="136"/>
      <c r="L130" s="136"/>
      <c r="M130" s="137"/>
      <c r="N130" s="57"/>
      <c r="O130" s="135" t="s">
        <v>262</v>
      </c>
      <c r="P130" s="136"/>
      <c r="Q130" s="136"/>
      <c r="R130" s="136"/>
      <c r="S130" s="136"/>
      <c r="T130" s="137"/>
    </row>
    <row r="131" spans="2:21" ht="18" customHeight="1" thickBot="1" x14ac:dyDescent="0.35">
      <c r="B131" s="138"/>
      <c r="C131" s="139"/>
      <c r="D131" s="139"/>
      <c r="E131" s="139"/>
      <c r="F131" s="139"/>
      <c r="G131" s="139"/>
      <c r="H131" s="139"/>
      <c r="I131" s="139"/>
      <c r="J131" s="139"/>
      <c r="K131" s="139"/>
      <c r="L131" s="139"/>
      <c r="M131" s="140"/>
      <c r="N131" s="57"/>
      <c r="O131" s="138"/>
      <c r="P131" s="139"/>
      <c r="Q131" s="139"/>
      <c r="R131" s="139"/>
      <c r="S131" s="139"/>
      <c r="T131" s="14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35" t="s">
        <v>193</v>
      </c>
      <c r="C155" s="136"/>
      <c r="D155" s="136"/>
      <c r="E155" s="136"/>
      <c r="F155" s="136"/>
      <c r="G155" s="136"/>
      <c r="H155" s="136"/>
      <c r="I155" s="136"/>
      <c r="J155" s="136"/>
      <c r="K155" s="136"/>
      <c r="L155" s="136"/>
      <c r="M155" s="136"/>
      <c r="N155" s="136"/>
      <c r="O155" s="136"/>
      <c r="P155" s="136"/>
      <c r="Q155" s="136"/>
      <c r="R155" s="136"/>
      <c r="S155" s="136"/>
      <c r="T155" s="137"/>
    </row>
    <row r="156" spans="2:21" ht="18" customHeight="1" thickBot="1" x14ac:dyDescent="0.35">
      <c r="B156" s="138"/>
      <c r="C156" s="139"/>
      <c r="D156" s="139"/>
      <c r="E156" s="139"/>
      <c r="F156" s="139"/>
      <c r="G156" s="139"/>
      <c r="H156" s="139"/>
      <c r="I156" s="139"/>
      <c r="J156" s="139"/>
      <c r="K156" s="139"/>
      <c r="L156" s="139"/>
      <c r="M156" s="139"/>
      <c r="N156" s="139"/>
      <c r="O156" s="139"/>
      <c r="P156" s="139"/>
      <c r="Q156" s="139"/>
      <c r="R156" s="139"/>
      <c r="S156" s="139"/>
      <c r="T156" s="14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102" t="s">
        <v>176</v>
      </c>
      <c r="C158" s="102"/>
      <c r="D158" s="102"/>
      <c r="E158" s="6"/>
      <c r="F158" s="6"/>
      <c r="G158" s="6"/>
      <c r="H158" s="6"/>
      <c r="I158" s="6"/>
      <c r="L158" s="102" t="s">
        <v>177</v>
      </c>
      <c r="M158" s="102"/>
      <c r="N158" s="102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6" t="s">
        <v>265</v>
      </c>
      <c r="C171" s="117"/>
      <c r="D171" s="117"/>
      <c r="E171" s="117"/>
      <c r="F171" s="117"/>
      <c r="G171" s="117"/>
      <c r="H171" s="117"/>
      <c r="I171" s="117"/>
      <c r="J171" s="118"/>
      <c r="L171" s="116" t="s">
        <v>175</v>
      </c>
      <c r="M171" s="117"/>
      <c r="N171" s="117"/>
      <c r="O171" s="117"/>
      <c r="P171" s="117"/>
      <c r="Q171" s="117"/>
      <c r="R171" s="117"/>
      <c r="S171" s="118"/>
    </row>
    <row r="172" spans="2:19" ht="18" customHeight="1" x14ac:dyDescent="0.3">
      <c r="B172" s="42" t="s">
        <v>170</v>
      </c>
      <c r="C172" s="20"/>
      <c r="D172" s="20"/>
      <c r="E172" s="6"/>
      <c r="F172" s="160">
        <f>ROUND('DRIs DATA'!F36/'DRIs DATA'!C36*100,2)</f>
        <v>64.180000000000007</v>
      </c>
      <c r="G172" s="16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343.92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41" t="s">
        <v>184</v>
      </c>
      <c r="C174" s="142"/>
      <c r="D174" s="142"/>
      <c r="E174" s="142"/>
      <c r="F174" s="142"/>
      <c r="G174" s="142"/>
      <c r="H174" s="142"/>
      <c r="I174" s="142"/>
      <c r="J174" s="143"/>
      <c r="L174" s="141" t="s">
        <v>186</v>
      </c>
      <c r="M174" s="142"/>
      <c r="N174" s="142"/>
      <c r="O174" s="142"/>
      <c r="P174" s="142"/>
      <c r="Q174" s="142"/>
      <c r="R174" s="142"/>
      <c r="S174" s="143"/>
    </row>
    <row r="175" spans="2:19" ht="18" customHeight="1" x14ac:dyDescent="0.3">
      <c r="B175" s="141"/>
      <c r="C175" s="142"/>
      <c r="D175" s="142"/>
      <c r="E175" s="142"/>
      <c r="F175" s="142"/>
      <c r="G175" s="142"/>
      <c r="H175" s="142"/>
      <c r="I175" s="142"/>
      <c r="J175" s="143"/>
      <c r="L175" s="141"/>
      <c r="M175" s="142"/>
      <c r="N175" s="142"/>
      <c r="O175" s="142"/>
      <c r="P175" s="142"/>
      <c r="Q175" s="142"/>
      <c r="R175" s="142"/>
      <c r="S175" s="143"/>
    </row>
    <row r="176" spans="2:19" ht="18" customHeight="1" x14ac:dyDescent="0.3">
      <c r="B176" s="141"/>
      <c r="C176" s="142"/>
      <c r="D176" s="142"/>
      <c r="E176" s="142"/>
      <c r="F176" s="142"/>
      <c r="G176" s="142"/>
      <c r="H176" s="142"/>
      <c r="I176" s="142"/>
      <c r="J176" s="143"/>
      <c r="L176" s="141"/>
      <c r="M176" s="142"/>
      <c r="N176" s="142"/>
      <c r="O176" s="142"/>
      <c r="P176" s="142"/>
      <c r="Q176" s="142"/>
      <c r="R176" s="142"/>
      <c r="S176" s="143"/>
    </row>
    <row r="177" spans="2:19" ht="18" customHeight="1" x14ac:dyDescent="0.3">
      <c r="B177" s="141"/>
      <c r="C177" s="142"/>
      <c r="D177" s="142"/>
      <c r="E177" s="142"/>
      <c r="F177" s="142"/>
      <c r="G177" s="142"/>
      <c r="H177" s="142"/>
      <c r="I177" s="142"/>
      <c r="J177" s="143"/>
      <c r="L177" s="141"/>
      <c r="M177" s="142"/>
      <c r="N177" s="142"/>
      <c r="O177" s="142"/>
      <c r="P177" s="142"/>
      <c r="Q177" s="142"/>
      <c r="R177" s="142"/>
      <c r="S177" s="143"/>
    </row>
    <row r="178" spans="2:19" ht="18" customHeight="1" x14ac:dyDescent="0.3">
      <c r="B178" s="141"/>
      <c r="C178" s="142"/>
      <c r="D178" s="142"/>
      <c r="E178" s="142"/>
      <c r="F178" s="142"/>
      <c r="G178" s="142"/>
      <c r="H178" s="142"/>
      <c r="I178" s="142"/>
      <c r="J178" s="143"/>
      <c r="L178" s="141"/>
      <c r="M178" s="142"/>
      <c r="N178" s="142"/>
      <c r="O178" s="142"/>
      <c r="P178" s="142"/>
      <c r="Q178" s="142"/>
      <c r="R178" s="142"/>
      <c r="S178" s="143"/>
    </row>
    <row r="179" spans="2:19" ht="18" customHeight="1" x14ac:dyDescent="0.3">
      <c r="B179" s="141"/>
      <c r="C179" s="142"/>
      <c r="D179" s="142"/>
      <c r="E179" s="142"/>
      <c r="F179" s="142"/>
      <c r="G179" s="142"/>
      <c r="H179" s="142"/>
      <c r="I179" s="142"/>
      <c r="J179" s="143"/>
      <c r="L179" s="141"/>
      <c r="M179" s="142"/>
      <c r="N179" s="142"/>
      <c r="O179" s="142"/>
      <c r="P179" s="142"/>
      <c r="Q179" s="142"/>
      <c r="R179" s="142"/>
      <c r="S179" s="143"/>
    </row>
    <row r="180" spans="2:19" ht="18" customHeight="1" thickBot="1" x14ac:dyDescent="0.35">
      <c r="B180" s="144"/>
      <c r="C180" s="145"/>
      <c r="D180" s="145"/>
      <c r="E180" s="145"/>
      <c r="F180" s="145"/>
      <c r="G180" s="145"/>
      <c r="H180" s="145"/>
      <c r="I180" s="145"/>
      <c r="J180" s="146"/>
      <c r="L180" s="141"/>
      <c r="M180" s="142"/>
      <c r="N180" s="142"/>
      <c r="O180" s="142"/>
      <c r="P180" s="142"/>
      <c r="Q180" s="142"/>
      <c r="R180" s="142"/>
      <c r="S180" s="143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41"/>
      <c r="M181" s="142"/>
      <c r="N181" s="142"/>
      <c r="O181" s="142"/>
      <c r="P181" s="142"/>
      <c r="Q181" s="142"/>
      <c r="R181" s="142"/>
      <c r="S181" s="143"/>
    </row>
    <row r="182" spans="2:19" ht="18" customHeight="1" thickBot="1" x14ac:dyDescent="0.35">
      <c r="L182" s="144"/>
      <c r="M182" s="145"/>
      <c r="N182" s="145"/>
      <c r="O182" s="145"/>
      <c r="P182" s="145"/>
      <c r="Q182" s="145"/>
      <c r="R182" s="145"/>
      <c r="S182" s="146"/>
    </row>
    <row r="183" spans="2:19" ht="18" customHeight="1" x14ac:dyDescent="0.3">
      <c r="B183" s="102" t="s">
        <v>178</v>
      </c>
      <c r="C183" s="102"/>
      <c r="D183" s="102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6" t="s">
        <v>266</v>
      </c>
      <c r="C196" s="117"/>
      <c r="D196" s="117"/>
      <c r="E196" s="117"/>
      <c r="F196" s="117"/>
      <c r="G196" s="117"/>
      <c r="H196" s="117"/>
      <c r="I196" s="117"/>
      <c r="J196" s="118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60">
        <f>ROUND('DRIs DATA'!F46/'DRIs DATA'!C46*100,2)</f>
        <v>168</v>
      </c>
      <c r="G197" s="16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41" t="s">
        <v>185</v>
      </c>
      <c r="C199" s="142"/>
      <c r="D199" s="142"/>
      <c r="E199" s="142"/>
      <c r="F199" s="142"/>
      <c r="G199" s="142"/>
      <c r="H199" s="142"/>
      <c r="I199" s="142"/>
      <c r="J199" s="143"/>
      <c r="S199" s="6"/>
    </row>
    <row r="200" spans="2:20" ht="18" customHeight="1" x14ac:dyDescent="0.3">
      <c r="B200" s="141"/>
      <c r="C200" s="142"/>
      <c r="D200" s="142"/>
      <c r="E200" s="142"/>
      <c r="F200" s="142"/>
      <c r="G200" s="142"/>
      <c r="H200" s="142"/>
      <c r="I200" s="142"/>
      <c r="J200" s="143"/>
      <c r="S200" s="6"/>
    </row>
    <row r="201" spans="2:20" ht="18" customHeight="1" x14ac:dyDescent="0.3">
      <c r="B201" s="141"/>
      <c r="C201" s="142"/>
      <c r="D201" s="142"/>
      <c r="E201" s="142"/>
      <c r="F201" s="142"/>
      <c r="G201" s="142"/>
      <c r="H201" s="142"/>
      <c r="I201" s="142"/>
      <c r="J201" s="143"/>
      <c r="S201" s="6"/>
    </row>
    <row r="202" spans="2:20" ht="18" customHeight="1" x14ac:dyDescent="0.3">
      <c r="B202" s="141"/>
      <c r="C202" s="142"/>
      <c r="D202" s="142"/>
      <c r="E202" s="142"/>
      <c r="F202" s="142"/>
      <c r="G202" s="142"/>
      <c r="H202" s="142"/>
      <c r="I202" s="142"/>
      <c r="J202" s="143"/>
      <c r="S202" s="6"/>
    </row>
    <row r="203" spans="2:20" ht="18" customHeight="1" x14ac:dyDescent="0.3">
      <c r="B203" s="141"/>
      <c r="C203" s="142"/>
      <c r="D203" s="142"/>
      <c r="E203" s="142"/>
      <c r="F203" s="142"/>
      <c r="G203" s="142"/>
      <c r="H203" s="142"/>
      <c r="I203" s="142"/>
      <c r="J203" s="143"/>
      <c r="S203" s="6"/>
    </row>
    <row r="204" spans="2:20" ht="18" customHeight="1" thickBot="1" x14ac:dyDescent="0.35">
      <c r="B204" s="144"/>
      <c r="C204" s="145"/>
      <c r="D204" s="145"/>
      <c r="E204" s="145"/>
      <c r="F204" s="145"/>
      <c r="G204" s="145"/>
      <c r="H204" s="145"/>
      <c r="I204" s="145"/>
      <c r="J204" s="146"/>
      <c r="S204" s="6"/>
    </row>
    <row r="205" spans="2:20" ht="18" customHeight="1" thickBot="1" x14ac:dyDescent="0.35">
      <c r="K205" s="10"/>
    </row>
    <row r="206" spans="2:20" ht="18" customHeight="1" x14ac:dyDescent="0.3">
      <c r="B206" s="135" t="s">
        <v>194</v>
      </c>
      <c r="C206" s="136"/>
      <c r="D206" s="136"/>
      <c r="E206" s="136"/>
      <c r="F206" s="136"/>
      <c r="G206" s="136"/>
      <c r="H206" s="136"/>
      <c r="I206" s="136"/>
      <c r="J206" s="136"/>
      <c r="K206" s="136"/>
      <c r="L206" s="136"/>
      <c r="M206" s="136"/>
      <c r="N206" s="136"/>
      <c r="O206" s="136"/>
      <c r="P206" s="136"/>
      <c r="Q206" s="136"/>
      <c r="R206" s="136"/>
      <c r="S206" s="136"/>
      <c r="T206" s="137"/>
    </row>
    <row r="207" spans="2:20" ht="18" customHeight="1" thickBot="1" x14ac:dyDescent="0.35">
      <c r="B207" s="138"/>
      <c r="C207" s="139"/>
      <c r="D207" s="139"/>
      <c r="E207" s="139"/>
      <c r="F207" s="139"/>
      <c r="G207" s="139"/>
      <c r="H207" s="139"/>
      <c r="I207" s="139"/>
      <c r="J207" s="139"/>
      <c r="K207" s="139"/>
      <c r="L207" s="139"/>
      <c r="M207" s="139"/>
      <c r="N207" s="139"/>
      <c r="O207" s="139"/>
      <c r="P207" s="139"/>
      <c r="Q207" s="139"/>
      <c r="R207" s="139"/>
      <c r="S207" s="139"/>
      <c r="T207" s="14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61" t="s">
        <v>187</v>
      </c>
      <c r="C209" s="161"/>
      <c r="D209" s="161"/>
      <c r="E209" s="161"/>
      <c r="F209" s="161"/>
      <c r="G209" s="161"/>
      <c r="H209" s="161"/>
      <c r="I209" s="24">
        <f>'DRIs DATA'!B6</f>
        <v>2200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7" t="s">
        <v>189</v>
      </c>
      <c r="C210" s="147"/>
      <c r="D210" s="147"/>
      <c r="E210" s="147"/>
      <c r="F210" s="147"/>
      <c r="G210" s="147"/>
      <c r="H210" s="147"/>
      <c r="I210" s="147"/>
      <c r="J210" s="147"/>
      <c r="K210" s="147"/>
      <c r="L210" s="147"/>
      <c r="M210" s="147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2021-02-26T05:35:13Z</dcterms:modified>
</cp:coreProperties>
</file>