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발송완료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<sst xmlns="http://schemas.openxmlformats.org/spreadsheetml/2006/main" count="692" uniqueCount="363">
  <si>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</si>
  <si>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</si>
  <si>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</si>
  <si>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</si>
  <si>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</si>
  <si>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</si>
  <si>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</si>
  <si>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</si>
  <si>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</si>
  <si>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</si>
  <si>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</si>
  <si>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</si>
  <si>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</si>
  <si>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</si>
  <si>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</si>
  <si>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</si>
  <si>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</si>
  <si>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</si>
  <si>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</si>
  <si>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</si>
  <si>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</si>
  <si>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</si>
  <si>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</si>
  <si>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</si>
  <si>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</si>
  <si>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</si>
  <si>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</si>
  <si>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</si>
  <si>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</si>
  <si>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</si>
  <si>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</si>
  <si>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</si>
  <si>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</si>
  <si>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</si>
  <si>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</si>
  <si>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</si>
  <si>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</si>
  <si>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</si>
  <si>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</si>
  <si>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</si>
  <si>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</si>
  <si>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</si>
  <si>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</si>
  <si>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</si>
  <si>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</si>
  <si>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</si>
  <si>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</si>
  <si>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</si>
  <si>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</si>
  <si>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</si>
  <si>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</si>
  <si>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</si>
  <si>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</si>
  <si>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</si>
  <si>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</si>
  <si>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</si>
  <si>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</si>
  <si>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</si>
  <si>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</si>
  <si>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</si>
  <si>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</si>
  <si>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</si>
  <si>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</si>
  <si>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</si>
  <si>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</si>
  <si>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</si>
  <si>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</si>
  <si>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</si>
  <si>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</si>
  <si>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</si>
  <si>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</si>
  <si>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</si>
  <si>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</si>
  <si>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</si>
  <si>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</si>
  <si>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</si>
  <si>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</si>
  <si>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</si>
  <si>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</si>
  <si>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</si>
  <si>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</si>
  <si>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</si>
  <si>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</si>
  <si>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</si>
  <si>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</si>
  <si>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</si>
  <si>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</si>
  <si>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</si>
  <si>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</si>
  <si>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</si>
  <si>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</si>
  <si>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</si>
  <si>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</si>
  <si>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</si>
  <si>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</si>
  <si>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</si>
  <si>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</si>
  <si>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</si>
  <si>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</si>
  <si>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</si>
  <si>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</si>
  <si>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</si>
  <si>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</si>
  <si>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</si>
  <si>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</si>
  <si>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</si>
  <si>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</si>
  <si>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</si>
  <si>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</si>
  <si>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</si>
  <si>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</si>
  <si>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</si>
  <si>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</si>
  <si>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</si>
  <si>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</si>
  <si>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</si>
  <si>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</si>
  <si>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</si>
  <si>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</si>
  <si>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</si>
  <si>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</si>
  <si>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</si>
  <si>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</si>
  <si>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</si>
  <si>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</si>
  <si>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</si>
  <si>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</si>
  <si>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</si>
  <si>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</si>
  <si>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</si>
  <si>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</si>
  <si>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</si>
  <si>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</si>
  <si>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</si>
  <si>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</si>
  <si>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</si>
  <si>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</si>
  <si>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</si>
  <si>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</si>
  <si>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</si>
  <si>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</si>
  <si>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</si>
  <si>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</si>
  <si>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</si>
  <si>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</si>
  <si>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</si>
  <si>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</si>
  <si>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</si>
  <si>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</si>
  <si>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</si>
  <si>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</si>
  <si>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</si>
  <si>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</si>
  <si>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</si>
  <si>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</si>
  <si>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</si>
  <si>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</si>
  <si>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</si>
  <si>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</si>
  <si>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</si>
  <si>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</si>
  <si>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</si>
  <si>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</si>
  <si>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</si>
  <si>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</si>
  <si>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</si>
  <si>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</si>
  <si>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</si>
  <si>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</si>
  <si>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</si>
  <si>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</si>
  <si>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</si>
  <si>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</si>
  <si>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</si>
  <si>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</si>
  <si>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</si>
  <si>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</si>
  <si>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</si>
  <si>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</si>
  <si>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</si>
  <si>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</si>
  <si>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</si>
  <si>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</si>
  <si>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</si>
  <si>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</si>
  <si>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</si>
  <si>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</si>
  <si>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</si>
  <si>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</si>
  <si>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</si>
  <si>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</si>
  <si>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</si>
  <si>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</si>
  <si>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</si>
  <si>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</si>
  <si>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</si>
  <si>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</si>
  <si>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</si>
  <si>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</si>
  <si>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</si>
  <si>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</si>
  <si>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</si>
  <si>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</si>
  <si>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</si>
  <si>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</si>
  <si>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</si>
  <si>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</si>
  <si>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</si>
  <si>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</si>
  <si>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</si>
  <si>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</si>
  <si>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</si>
  <si>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</si>
  <si>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</si>
  <si>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</si>
  <si>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</si>
  <si>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</si>
  <si>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</si>
  <si>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</si>
  <si>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</si>
  <si>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</si>
  <si>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</si>
  <si>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</si>
  <si>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</si>
  <si>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</si>
  <si>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</si>
  <si>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</si>
  <si>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</si>
  <si>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</si>
  <si>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</si>
  <si>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</si>
  <si>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</si>
  <si>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</si>
  <si>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</si>
  <si>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</si>
  <si>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</si>
  <si>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</si>
  <si>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</si>
  <si>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</si>
  <si>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</si>
  <si>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</si>
  <si>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</si>
  <si>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</si>
  <si>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</si>
  <si>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</si>
  <si>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</si>
  <si>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</si>
  <si>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</si>
  <si>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</si>
  <si>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</si>
  <si>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</si>
  <si>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</si>
  <si>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</si>
  <si>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</si>
  <si>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</si>
  <si>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</si>
  <si>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</si>
  <si>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</si>
  <si>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</si>
  <si>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</si>
  <si>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</si>
  <si>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</si>
  <si>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</si>
  <si>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</si>
  <si>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</si>
  <si>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</si>
  <si>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</si>
  <si>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</si>
  <si>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</si>
  <si>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</si>
  <si>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</si>
  <si>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</si>
  <si>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</si>
  <si>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</si>
  <si>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</si>
  <si>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</si>
  <si>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</si>
  <si>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</si>
  <si>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</si>
  <si>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아연</t>
    <phoneticPr fontId="1" type="noConversion"/>
  </si>
  <si>
    <t>권장섭취량</t>
    <phoneticPr fontId="1" type="noConversion"/>
  </si>
  <si>
    <t>F</t>
  </si>
  <si>
    <t>충분섭취량</t>
    <phoneticPr fontId="1" type="noConversion"/>
  </si>
  <si>
    <t>정보</t>
    <phoneticPr fontId="1" type="noConversion"/>
  </si>
  <si>
    <t>(설문지 : FFQ 95문항 설문지, 사용자 : 권해경, ID : H1900614)</t>
  </si>
  <si>
    <t>출력시각</t>
    <phoneticPr fontId="1" type="noConversion"/>
  </si>
  <si>
    <t>2021년 07월 29일 16:31:23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</si>
  <si>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</si>
  <si>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</si>
  <si>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</si>
  <si>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</si>
  <si>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</si>
  <si>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</si>
  <si>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</si>
  <si>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</si>
  <si>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</si>
  <si>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</si>
  <si>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</si>
  <si>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</si>
  <si>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</si>
  <si>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</si>
  <si>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</si>
  <si>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</si>
  <si>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</si>
  <si>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</si>
  <si>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</si>
  <si>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</si>
  <si>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</si>
  <si>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</si>
  <si>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</si>
  <si>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</si>
  <si>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</si>
  <si>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</si>
  <si>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</si>
  <si>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</si>
  <si>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</si>
  <si>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</si>
  <si>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</si>
  <si>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</si>
  <si>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</si>
  <si>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</si>
  <si>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</si>
  <si>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</si>
  <si>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</si>
  <si>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</si>
  <si>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</si>
  <si>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</si>
  <si>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</si>
  <si>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</si>
  <si>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</si>
  <si>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</si>
  <si>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</si>
  <si>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</si>
  <si>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</si>
  <si>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</si>
  <si>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</si>
  <si>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</si>
  <si>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</si>
  <si>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</si>
  <si>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</si>
  <si>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</si>
  <si>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</si>
  <si>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</si>
  <si>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</si>
  <si>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</si>
  <si>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</si>
  <si>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</si>
  <si>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</si>
  <si>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</si>
  <si>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</si>
  <si>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</si>
  <si>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</si>
  <si>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</si>
  <si>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</si>
  <si>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</si>
  <si>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</si>
  <si>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</si>
  <si>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</si>
  <si>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</si>
  <si>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</si>
  <si>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</si>
  <si>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H1900614</t>
  </si>
  <si>
    <t>권해경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</si>
</sst>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54.777312999999999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16096"/>
        <c:axId val="593918448"/>
      </c:barChart>
      <c:catAx>
        <c:axId val="5939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18448"/>
        <c:crosses val="autoZero"/>
        <c:auto val="1"/>
        <c:lblAlgn val="ctr"/>
        <c:lblOffset val="100"/>
        <c:noMultiLvlLbl val="0"/>
      </c:catAx>
      <c:valAx>
        <c:axId val="59391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1.7243042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31776"/>
        <c:axId val="593929032"/>
      </c:barChart>
      <c:catAx>
        <c:axId val="59393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9032"/>
        <c:crosses val="autoZero"/>
        <c:auto val="1"/>
        <c:lblAlgn val="ctr"/>
        <c:lblOffset val="100"/>
        <c:noMultiLvlLbl val="0"/>
      </c:catAx>
      <c:valAx>
        <c:axId val="59392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0.50678723999999997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9816"/>
        <c:axId val="593929424"/>
      </c:barChart>
      <c:catAx>
        <c:axId val="59392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9424"/>
        <c:crosses val="autoZero"/>
        <c:auto val="1"/>
        <c:lblAlgn val="ctr"/>
        <c:lblOffset val="100"/>
        <c:noMultiLvlLbl val="0"/>
      </c:catAx>
      <c:valAx>
        <c:axId val="59392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962.67364999999995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30208"/>
        <c:axId val="593931384"/>
      </c:barChart>
      <c:catAx>
        <c:axId val="5939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31384"/>
        <c:crosses val="autoZero"/>
        <c:auto val="1"/>
        <c:lblAlgn val="ctr"/>
        <c:lblOffset val="100"/>
        <c:noMultiLvlLbl val="0"/>
      </c:catAx>
      <c:valAx>
        <c:axId val="5939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3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2772.2516999999998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020912"/>
        <c:axId val="770018952"/>
      </c:barChart>
      <c:catAx>
        <c:axId val="77002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018952"/>
        <c:crosses val="autoZero"/>
        <c:auto val="1"/>
        <c:lblAlgn val="ctr"/>
        <c:lblOffset val="100"/>
        <c:noMultiLvlLbl val="0"/>
      </c:catAx>
      <c:valAx>
        <c:axId val="770018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02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73.707669999999993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020520"/>
        <c:axId val="770021304"/>
      </c:barChart>
      <c:catAx>
        <c:axId val="77002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021304"/>
        <c:crosses val="autoZero"/>
        <c:auto val="1"/>
        <c:lblAlgn val="ctr"/>
        <c:lblOffset val="100"/>
        <c:noMultiLvlLbl val="0"/>
      </c:catAx>
      <c:valAx>
        <c:axId val="77002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02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106.093315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021696"/>
        <c:axId val="770022480"/>
      </c:barChart>
      <c:catAx>
        <c:axId val="7700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022480"/>
        <c:crosses val="autoZero"/>
        <c:auto val="1"/>
        <c:lblAlgn val="ctr"/>
        <c:lblOffset val="100"/>
        <c:noMultiLvlLbl val="0"/>
      </c:catAx>
      <c:valAx>
        <c:axId val="77002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02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9.5148449999999993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24528"/>
        <c:axId val="214425704"/>
      </c:barChart>
      <c:catAx>
        <c:axId val="21442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25704"/>
        <c:crosses val="autoZero"/>
        <c:auto val="1"/>
        <c:lblAlgn val="ctr"/>
        <c:lblOffset val="100"/>
        <c:noMultiLvlLbl val="0"/>
      </c:catAx>
      <c:valAx>
        <c:axId val="214425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2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731.27764999999999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70936"/>
        <c:axId val="596467800"/>
      </c:barChart>
      <c:catAx>
        <c:axId val="59647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67800"/>
        <c:crosses val="autoZero"/>
        <c:auto val="1"/>
        <c:lblAlgn val="ctr"/>
        <c:lblOffset val="100"/>
        <c:noMultiLvlLbl val="0"/>
      </c:catAx>
      <c:valAx>
        <c:axId val="596467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7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2.7999366000000001E-2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68192"/>
        <c:axId val="596468584"/>
      </c:barChart>
      <c:catAx>
        <c:axId val="59646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68584"/>
        <c:crosses val="autoZero"/>
        <c:auto val="1"/>
        <c:lblAlgn val="ctr"/>
        <c:lblOffset val="100"/>
        <c:noMultiLvlLbl val="0"/>
      </c:catAx>
      <c:valAx>
        <c:axId val="59646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3.400871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69368"/>
        <c:axId val="596468976"/>
      </c:barChart>
      <c:catAx>
        <c:axId val="59646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68976"/>
        <c:crosses val="autoZero"/>
        <c:auto val="1"/>
        <c:lblAlgn val="ctr"/>
        <c:lblOffset val="100"/>
        <c:noMultiLvlLbl val="0"/>
      </c:catAx>
      <c:valAx>
        <c:axId val="59646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6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23.567554000000001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17272"/>
        <c:axId val="593920016"/>
      </c:barChart>
      <c:catAx>
        <c:axId val="5939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0016"/>
        <c:crosses val="autoZero"/>
        <c:auto val="1"/>
        <c:lblAlgn val="ctr"/>
        <c:lblOffset val="100"/>
        <c:noMultiLvlLbl val="0"/>
      </c:catAx>
      <c:valAx>
        <c:axId val="593920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1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55.086502000000003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677384"/>
        <c:axId val="106676208"/>
      </c:barChart>
      <c:catAx>
        <c:axId val="10667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76208"/>
        <c:crosses val="autoZero"/>
        <c:auto val="1"/>
        <c:lblAlgn val="ctr"/>
        <c:lblOffset val="100"/>
        <c:noMultiLvlLbl val="0"/>
      </c:catAx>
      <c:valAx>
        <c:axId val="10667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67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60.207030000000003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676600"/>
        <c:axId val="106678168"/>
      </c:barChart>
      <c:catAx>
        <c:axId val="10667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78168"/>
        <c:crosses val="autoZero"/>
        <c:auto val="1"/>
        <c:lblAlgn val="ctr"/>
        <c:lblOffset val="100"/>
        <c:noMultiLvlLbl val="0"/>
      </c:catAx>
      <c:valAx>
        <c:axId val="1066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67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9.157</c:v>
                </c:pt>
                <c:pt idx="1">
                  <c:v>11.930999999999999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6678952"/>
        <c:axId val="106675424"/>
      </c:barChart>
      <c:catAx>
        <c:axId val="1066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75424"/>
        <c:crosses val="autoZero"/>
        <c:auto val="1"/>
        <c:lblAlgn val="ctr"/>
        <c:lblOffset val="100"/>
        <c:noMultiLvlLbl val="0"/>
      </c:catAx>
      <c:valAx>
        <c:axId val="1066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67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7.3713017000000001</c:v>
                </c:pt>
                <c:pt idx="1">
                  <c:v>8.5119500000000006</c:v>
                </c:pt>
                <c:pt idx="2">
                  <c:v>14.171353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387.31331999999998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1731960"/>
        <c:axId val="771729216"/>
      </c:barChart>
      <c:catAx>
        <c:axId val="77173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1729216"/>
        <c:crosses val="autoZero"/>
        <c:auto val="1"/>
        <c:lblAlgn val="ctr"/>
        <c:lblOffset val="100"/>
        <c:noMultiLvlLbl val="0"/>
      </c:catAx>
      <c:valAx>
        <c:axId val="77172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173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15.437601000000001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1729608"/>
        <c:axId val="771731568"/>
      </c:barChart>
      <c:catAx>
        <c:axId val="77172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1731568"/>
        <c:crosses val="autoZero"/>
        <c:auto val="1"/>
        <c:lblAlgn val="ctr"/>
        <c:lblOffset val="100"/>
        <c:noMultiLvlLbl val="0"/>
      </c:catAx>
      <c:valAx>
        <c:axId val="77173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172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77.150999999999996</c:v>
                </c:pt>
                <c:pt idx="1">
                  <c:v>8.0640000000000001</c:v>
                </c:pt>
                <c:pt idx="2">
                  <c:v>14.785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1732352"/>
        <c:axId val="771731176"/>
      </c:barChart>
      <c:catAx>
        <c:axId val="77173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1731176"/>
        <c:crosses val="autoZero"/>
        <c:auto val="1"/>
        <c:lblAlgn val="ctr"/>
        <c:lblOffset val="100"/>
        <c:noMultiLvlLbl val="0"/>
      </c:catAx>
      <c:valAx>
        <c:axId val="77173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17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1643.8094000000001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55664"/>
        <c:axId val="483656056"/>
      </c:barChart>
      <c:catAx>
        <c:axId val="48365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56056"/>
        <c:crosses val="autoZero"/>
        <c:auto val="1"/>
        <c:lblAlgn val="ctr"/>
        <c:lblOffset val="100"/>
        <c:noMultiLvlLbl val="0"/>
      </c:catAx>
      <c:valAx>
        <c:axId val="48365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5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81.576409999999996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55272"/>
        <c:axId val="483658800"/>
      </c:barChart>
      <c:catAx>
        <c:axId val="48365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58800"/>
        <c:crosses val="autoZero"/>
        <c:auto val="1"/>
        <c:lblAlgn val="ctr"/>
        <c:lblOffset val="100"/>
        <c:noMultiLvlLbl val="0"/>
      </c:catAx>
      <c:valAx>
        <c:axId val="48365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5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328.24453999999997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56448"/>
        <c:axId val="483656840"/>
      </c:barChart>
      <c:catAx>
        <c:axId val="48365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56840"/>
        <c:crosses val="autoZero"/>
        <c:auto val="1"/>
        <c:lblAlgn val="ctr"/>
        <c:lblOffset val="100"/>
        <c:noMultiLvlLbl val="0"/>
      </c:catAx>
      <c:valAx>
        <c:axId val="48365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1.6828573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19232"/>
        <c:axId val="593928248"/>
      </c:barChart>
      <c:catAx>
        <c:axId val="5939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8248"/>
        <c:crosses val="autoZero"/>
        <c:auto val="1"/>
        <c:lblAlgn val="ctr"/>
        <c:lblOffset val="100"/>
        <c:noMultiLvlLbl val="0"/>
      </c:catAx>
      <c:valAx>
        <c:axId val="59392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4754.4214000000002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58408"/>
        <c:axId val="106677776"/>
      </c:barChart>
      <c:catAx>
        <c:axId val="4836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77776"/>
        <c:crosses val="autoZero"/>
        <c:auto val="1"/>
        <c:lblAlgn val="ctr"/>
        <c:lblOffset val="100"/>
        <c:noMultiLvlLbl val="0"/>
      </c:catAx>
      <c:valAx>
        <c:axId val="10667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5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12.263119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38928"/>
        <c:axId val="474435792"/>
      </c:barChart>
      <c:catAx>
        <c:axId val="4744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35792"/>
        <c:crosses val="autoZero"/>
        <c:auto val="1"/>
        <c:lblAlgn val="ctr"/>
        <c:lblOffset val="100"/>
        <c:noMultiLvlLbl val="0"/>
      </c:catAx>
      <c:valAx>
        <c:axId val="47443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3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1.4670607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38536"/>
        <c:axId val="474439712"/>
      </c:barChart>
      <c:catAx>
        <c:axId val="47443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39712"/>
        <c:crosses val="autoZero"/>
        <c:auto val="1"/>
        <c:lblAlgn val="ctr"/>
        <c:lblOffset val="100"/>
        <c:noMultiLvlLbl val="0"/>
      </c:catAx>
      <c:valAx>
        <c:axId val="47443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3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203.34915000000001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1976"/>
        <c:axId val="593927464"/>
      </c:barChart>
      <c:catAx>
        <c:axId val="59392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7464"/>
        <c:crosses val="autoZero"/>
        <c:auto val="1"/>
        <c:lblAlgn val="ctr"/>
        <c:lblOffset val="100"/>
        <c:noMultiLvlLbl val="0"/>
      </c:catAx>
      <c:valAx>
        <c:axId val="59392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0.94508946000000005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6680"/>
        <c:axId val="593920408"/>
      </c:barChart>
      <c:catAx>
        <c:axId val="5939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0408"/>
        <c:crosses val="autoZero"/>
        <c:auto val="1"/>
        <c:lblAlgn val="ctr"/>
        <c:lblOffset val="100"/>
        <c:noMultiLvlLbl val="0"/>
      </c:catAx>
      <c:valAx>
        <c:axId val="593920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12.448926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1192"/>
        <c:axId val="593916488"/>
      </c:barChart>
      <c:catAx>
        <c:axId val="5939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16488"/>
        <c:crosses val="autoZero"/>
        <c:auto val="1"/>
        <c:lblAlgn val="ctr"/>
        <c:lblOffset val="100"/>
        <c:noMultiLvlLbl val="0"/>
      </c:catAx>
      <c:valAx>
        <c:axId val="5939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1.4670607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16880"/>
        <c:axId val="593918840"/>
      </c:barChart>
      <c:catAx>
        <c:axId val="59391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18840"/>
        <c:crosses val="autoZero"/>
        <c:auto val="1"/>
        <c:lblAlgn val="ctr"/>
        <c:lblOffset val="100"/>
        <c:noMultiLvlLbl val="0"/>
      </c:catAx>
      <c:valAx>
        <c:axId val="59391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1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475.18734999999998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3152"/>
        <c:axId val="593922368"/>
      </c:barChart>
      <c:catAx>
        <c:axId val="59392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2368"/>
        <c:crosses val="autoZero"/>
        <c:auto val="1"/>
        <c:lblAlgn val="ctr"/>
        <c:lblOffset val="100"/>
        <c:noMultiLvlLbl val="0"/>
      </c:catAx>
      <c:valAx>
        <c:axId val="59392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5.0084280000000003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927856"/>
        <c:axId val="593923544"/>
      </c:barChart>
      <c:catAx>
        <c:axId val="5939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923544"/>
        <c:crosses val="autoZero"/>
        <c:auto val="1"/>
        <c:lblAlgn val="ctr"/>
        <c:lblOffset val="100"/>
        <c:noMultiLvlLbl val="0"/>
      </c:catAx>
      <c:valAx>
        <c:axId val="59392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92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권해경, ID : H1900614)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29일 16:31:23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1643.8094000000001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54.777312999999999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23.567554000000001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77.150999999999996</v>
      </c>
      <c r="G8" s="59">
        <f>'DRIs DATA 입력'!G8</f>
        <v>8.0640000000000001</v>
      </c>
      <c r="H8" s="59">
        <f>'DRIs DATA 입력'!H8</f>
        <v>14.785</v>
      </c>
      <c r="I8" s="46"/>
      <c r="J8" s="59" t="s">
        <v>215</v>
      </c>
      <c r="K8" s="59">
        <f>'DRIs DATA 입력'!K8</f>
        <v>9.157</v>
      </c>
      <c r="L8" s="59">
        <f>'DRIs DATA 입력'!L8</f>
        <v>11.930999999999999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387.31331999999998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15.437601000000001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1.6828573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203.34915000000001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81.576409999999996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1.4181713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0.94508946000000005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12.448926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1.4670607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475.18734999999998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5.0084280000000003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1.7243042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0.50678723999999997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328.24453999999997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962.67364999999995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4754.4214000000002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2772.2516999999998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73.707669999999993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106.093315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12.263119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9.5148449999999993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731.27764999999999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2.7999366000000001E-2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3.400871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55.086502000000003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60.207030000000003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283</v>
      </c>
      <c r="B1" s="61" t="s">
        <v>284</v>
      </c>
      <c r="G1" s="62" t="s">
        <v>285</v>
      </c>
      <c r="H1" s="61" t="s">
        <v>286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288</v>
      </c>
      <c r="B4" s="69"/>
      <c r="C4" s="69"/>
      <c r="E4" s="66" t="s">
        <v>289</v>
      </c>
      <c r="F4" s="67"/>
      <c r="G4" s="67"/>
      <c r="H4" s="68"/>
      <c r="J4" s="66" t="s">
        <v>290</v>
      </c>
      <c r="K4" s="67"/>
      <c r="L4" s="68"/>
      <c r="N4" s="69" t="s">
        <v>291</v>
      </c>
      <c r="O4" s="69"/>
      <c r="P4" s="69"/>
      <c r="Q4" s="69"/>
      <c r="R4" s="69"/>
      <c r="S4" s="69"/>
      <c r="U4" s="69" t="s">
        <v>292</v>
      </c>
      <c r="V4" s="69"/>
      <c r="W4" s="69"/>
      <c r="X4" s="69"/>
      <c r="Y4" s="69"/>
      <c r="Z4" s="69"/>
    </row>
    <row r="5" spans="1:27" x14ac:dyDescent="0.3">
      <c r="A5" s="65"/>
      <c r="B5" s="65" t="s">
        <v>293</v>
      </c>
      <c r="C5" s="65" t="s">
        <v>294</v>
      </c>
      <c r="E5" s="65"/>
      <c r="F5" s="65" t="s">
        <v>295</v>
      </c>
      <c r="G5" s="65" t="s">
        <v>296</v>
      </c>
      <c r="H5" s="65" t="s">
        <v>297</v>
      </c>
      <c r="J5" s="65"/>
      <c r="K5" s="65" t="s">
        <v>298</v>
      </c>
      <c r="L5" s="65" t="s">
        <v>299</v>
      </c>
      <c r="N5" s="65"/>
      <c r="O5" s="65" t="s">
        <v>300</v>
      </c>
      <c r="P5" s="65" t="s">
        <v>301</v>
      </c>
      <c r="Q5" s="65" t="s">
        <v>302</v>
      </c>
      <c r="R5" s="65" t="s">
        <v>303</v>
      </c>
      <c r="S5" s="65" t="s">
        <v>294</v>
      </c>
      <c r="U5" s="65"/>
      <c r="V5" s="65" t="s">
        <v>300</v>
      </c>
      <c r="W5" s="65" t="s">
        <v>304</v>
      </c>
      <c r="X5" s="65" t="s">
        <v>302</v>
      </c>
      <c r="Y5" s="65" t="s">
        <v>305</v>
      </c>
      <c r="Z5" s="65" t="s">
        <v>276</v>
      </c>
    </row>
    <row r="6" spans="1:27" x14ac:dyDescent="0.3">
      <c r="A6" s="65" t="s">
        <v>306</v>
      </c>
      <c r="B6" s="65">
        <v>2140</v>
      </c>
      <c r="C6" s="65">
        <v>1643.8094000000001</v>
      </c>
      <c r="E6" s="65" t="s">
        <v>307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60</v>
      </c>
      <c r="P6" s="65">
        <v>75</v>
      </c>
      <c r="Q6" s="65">
        <v>0</v>
      </c>
      <c r="R6" s="65">
        <v>0</v>
      </c>
      <c r="S6" s="65">
        <v>54.777312999999999</v>
      </c>
      <c r="U6" s="65" t="s">
        <v>310</v>
      </c>
      <c r="V6" s="65">
        <v>0</v>
      </c>
      <c r="W6" s="65">
        <v>5</v>
      </c>
      <c r="X6" s="65">
        <v>20</v>
      </c>
      <c r="Y6" s="65">
        <v>0</v>
      </c>
      <c r="Z6" s="65">
        <v>23.567554000000001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3">
      <c r="E8" s="65" t="s">
        <v>313</v>
      </c>
      <c r="F8" s="65">
        <v>77.150999999999996</v>
      </c>
      <c r="G8" s="65">
        <v>8.0640000000000001</v>
      </c>
      <c r="H8" s="65">
        <v>14.785</v>
      </c>
      <c r="J8" s="65" t="s">
        <v>313</v>
      </c>
      <c r="K8" s="65">
        <v>9.157</v>
      </c>
      <c r="L8" s="65">
        <v>11.930999999999999</v>
      </c>
    </row>
    <row r="13" spans="1:27" x14ac:dyDescent="0.3">
      <c r="A13" s="70" t="s">
        <v>314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315</v>
      </c>
      <c r="B14" s="69"/>
      <c r="C14" s="69"/>
      <c r="D14" s="69"/>
      <c r="E14" s="69"/>
      <c r="F14" s="69"/>
      <c r="H14" s="69" t="s">
        <v>316</v>
      </c>
      <c r="I14" s="69"/>
      <c r="J14" s="69"/>
      <c r="K14" s="69"/>
      <c r="L14" s="69"/>
      <c r="M14" s="69"/>
      <c r="O14" s="69" t="s">
        <v>317</v>
      </c>
      <c r="P14" s="69"/>
      <c r="Q14" s="69"/>
      <c r="R14" s="69"/>
      <c r="S14" s="69"/>
      <c r="T14" s="69"/>
      <c r="V14" s="69" t="s">
        <v>318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319</v>
      </c>
      <c r="C15" s="65" t="s">
        <v>320</v>
      </c>
      <c r="D15" s="65" t="s">
        <v>321</v>
      </c>
      <c r="E15" s="65" t="s">
        <v>322</v>
      </c>
      <c r="F15" s="65" t="s">
        <v>294</v>
      </c>
      <c r="H15" s="65"/>
      <c r="I15" s="65" t="s">
        <v>323</v>
      </c>
      <c r="J15" s="65" t="s">
        <v>320</v>
      </c>
      <c r="K15" s="65" t="s">
        <v>321</v>
      </c>
      <c r="L15" s="65" t="s">
        <v>322</v>
      </c>
      <c r="M15" s="65" t="s">
        <v>324</v>
      </c>
      <c r="O15" s="65"/>
      <c r="P15" s="65" t="s">
        <v>300</v>
      </c>
      <c r="Q15" s="65" t="s">
        <v>320</v>
      </c>
      <c r="R15" s="65" t="s">
        <v>302</v>
      </c>
      <c r="S15" s="65" t="s">
        <v>322</v>
      </c>
      <c r="T15" s="65" t="s">
        <v>325</v>
      </c>
      <c r="V15" s="65"/>
      <c r="W15" s="65" t="s">
        <v>300</v>
      </c>
      <c r="X15" s="65" t="s">
        <v>301</v>
      </c>
      <c r="Y15" s="65" t="s">
        <v>326</v>
      </c>
      <c r="Z15" s="65" t="s">
        <v>305</v>
      </c>
      <c r="AA15" s="65" t="s">
        <v>294</v>
      </c>
    </row>
    <row r="16" spans="1:27" x14ac:dyDescent="0.3">
      <c r="A16" s="65" t="s">
        <v>327</v>
      </c>
      <c r="B16" s="65">
        <v>780</v>
      </c>
      <c r="C16" s="65">
        <v>1090</v>
      </c>
      <c r="D16" s="65">
        <v>0</v>
      </c>
      <c r="E16" s="65">
        <v>3000</v>
      </c>
      <c r="F16" s="65">
        <v>387.31331999999998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15.437601000000001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1.6828573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203.34915000000001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330</v>
      </c>
      <c r="I24" s="69"/>
      <c r="J24" s="69"/>
      <c r="K24" s="69"/>
      <c r="L24" s="69"/>
      <c r="M24" s="69"/>
      <c r="O24" s="69" t="s">
        <v>331</v>
      </c>
      <c r="P24" s="69"/>
      <c r="Q24" s="69"/>
      <c r="R24" s="69"/>
      <c r="S24" s="69"/>
      <c r="T24" s="69"/>
      <c r="V24" s="69" t="s">
        <v>332</v>
      </c>
      <c r="W24" s="69"/>
      <c r="X24" s="69"/>
      <c r="Y24" s="69"/>
      <c r="Z24" s="69"/>
      <c r="AA24" s="69"/>
      <c r="AC24" s="69" t="s">
        <v>333</v>
      </c>
      <c r="AD24" s="69"/>
      <c r="AE24" s="69"/>
      <c r="AF24" s="69"/>
      <c r="AG24" s="69"/>
      <c r="AH24" s="69"/>
      <c r="AJ24" s="69" t="s">
        <v>334</v>
      </c>
      <c r="AK24" s="69"/>
      <c r="AL24" s="69"/>
      <c r="AM24" s="69"/>
      <c r="AN24" s="69"/>
      <c r="AO24" s="69"/>
      <c r="AQ24" s="69" t="s">
        <v>335</v>
      </c>
      <c r="AR24" s="69"/>
      <c r="AS24" s="69"/>
      <c r="AT24" s="69"/>
      <c r="AU24" s="69"/>
      <c r="AV24" s="69"/>
      <c r="AX24" s="69" t="s">
        <v>336</v>
      </c>
      <c r="AY24" s="69"/>
      <c r="AZ24" s="69"/>
      <c r="BA24" s="69"/>
      <c r="BB24" s="69"/>
      <c r="BC24" s="69"/>
      <c r="BE24" s="69" t="s">
        <v>337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301</v>
      </c>
      <c r="D25" s="65" t="s">
        <v>321</v>
      </c>
      <c r="E25" s="65" t="s">
        <v>303</v>
      </c>
      <c r="F25" s="65" t="s">
        <v>324</v>
      </c>
      <c r="H25" s="65"/>
      <c r="I25" s="65" t="s">
        <v>300</v>
      </c>
      <c r="J25" s="65" t="s">
        <v>320</v>
      </c>
      <c r="K25" s="65" t="s">
        <v>302</v>
      </c>
      <c r="L25" s="65" t="s">
        <v>305</v>
      </c>
      <c r="M25" s="65" t="s">
        <v>324</v>
      </c>
      <c r="O25" s="65"/>
      <c r="P25" s="65" t="s">
        <v>319</v>
      </c>
      <c r="Q25" s="65" t="s">
        <v>280</v>
      </c>
      <c r="R25" s="65" t="s">
        <v>321</v>
      </c>
      <c r="S25" s="65" t="s">
        <v>305</v>
      </c>
      <c r="T25" s="65" t="s">
        <v>294</v>
      </c>
      <c r="V25" s="65"/>
      <c r="W25" s="65" t="s">
        <v>323</v>
      </c>
      <c r="X25" s="65" t="s">
        <v>304</v>
      </c>
      <c r="Y25" s="65" t="s">
        <v>326</v>
      </c>
      <c r="Z25" s="65" t="s">
        <v>305</v>
      </c>
      <c r="AA25" s="65" t="s">
        <v>294</v>
      </c>
      <c r="AC25" s="65"/>
      <c r="AD25" s="65" t="s">
        <v>300</v>
      </c>
      <c r="AE25" s="65" t="s">
        <v>320</v>
      </c>
      <c r="AF25" s="65" t="s">
        <v>302</v>
      </c>
      <c r="AG25" s="65" t="s">
        <v>303</v>
      </c>
      <c r="AH25" s="65" t="s">
        <v>294</v>
      </c>
      <c r="AJ25" s="65"/>
      <c r="AK25" s="65" t="s">
        <v>319</v>
      </c>
      <c r="AL25" s="65" t="s">
        <v>301</v>
      </c>
      <c r="AM25" s="65" t="s">
        <v>302</v>
      </c>
      <c r="AN25" s="65" t="s">
        <v>303</v>
      </c>
      <c r="AO25" s="65" t="s">
        <v>294</v>
      </c>
      <c r="AQ25" s="65"/>
      <c r="AR25" s="65" t="s">
        <v>319</v>
      </c>
      <c r="AS25" s="65" t="s">
        <v>301</v>
      </c>
      <c r="AT25" s="65" t="s">
        <v>326</v>
      </c>
      <c r="AU25" s="65" t="s">
        <v>303</v>
      </c>
      <c r="AV25" s="65" t="s">
        <v>294</v>
      </c>
      <c r="AX25" s="65"/>
      <c r="AY25" s="65" t="s">
        <v>300</v>
      </c>
      <c r="AZ25" s="65" t="s">
        <v>301</v>
      </c>
      <c r="BA25" s="65" t="s">
        <v>302</v>
      </c>
      <c r="BB25" s="65" t="s">
        <v>305</v>
      </c>
      <c r="BC25" s="65" t="s">
        <v>324</v>
      </c>
      <c r="BE25" s="65"/>
      <c r="BF25" s="65" t="s">
        <v>300</v>
      </c>
      <c r="BG25" s="65" t="s">
        <v>320</v>
      </c>
      <c r="BH25" s="65" t="s">
        <v>326</v>
      </c>
      <c r="BI25" s="65" t="s">
        <v>303</v>
      </c>
      <c r="BJ25" s="65" t="s">
        <v>324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81.576409999999996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1.4181713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0.94508946000000005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12.448926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1.4670607</v>
      </c>
      <c r="AJ26" s="65" t="s">
        <v>338</v>
      </c>
      <c r="AK26" s="65">
        <v>450</v>
      </c>
      <c r="AL26" s="65">
        <v>550</v>
      </c>
      <c r="AM26" s="65">
        <v>0</v>
      </c>
      <c r="AN26" s="65">
        <v>1000</v>
      </c>
      <c r="AO26" s="65">
        <v>475.18734999999998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5.0084280000000003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1.7243042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0.50678723999999997</v>
      </c>
    </row>
    <row r="33" spans="1:68" x14ac:dyDescent="0.3">
      <c r="A33" s="70" t="s">
        <v>339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340</v>
      </c>
      <c r="B34" s="69"/>
      <c r="C34" s="69"/>
      <c r="D34" s="69"/>
      <c r="E34" s="69"/>
      <c r="F34" s="69"/>
      <c r="H34" s="69" t="s">
        <v>341</v>
      </c>
      <c r="I34" s="69"/>
      <c r="J34" s="69"/>
      <c r="K34" s="69"/>
      <c r="L34" s="69"/>
      <c r="M34" s="69"/>
      <c r="O34" s="69" t="s">
        <v>342</v>
      </c>
      <c r="P34" s="69"/>
      <c r="Q34" s="69"/>
      <c r="R34" s="69"/>
      <c r="S34" s="69"/>
      <c r="T34" s="69"/>
      <c r="V34" s="69" t="s">
        <v>343</v>
      </c>
      <c r="W34" s="69"/>
      <c r="X34" s="69"/>
      <c r="Y34" s="69"/>
      <c r="Z34" s="69"/>
      <c r="AA34" s="69"/>
      <c r="AC34" s="69" t="s">
        <v>344</v>
      </c>
      <c r="AD34" s="69"/>
      <c r="AE34" s="69"/>
      <c r="AF34" s="69"/>
      <c r="AG34" s="69"/>
      <c r="AH34" s="69"/>
      <c r="AJ34" s="69" t="s">
        <v>345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319</v>
      </c>
      <c r="C35" s="65" t="s">
        <v>320</v>
      </c>
      <c r="D35" s="65" t="s">
        <v>302</v>
      </c>
      <c r="E35" s="65" t="s">
        <v>303</v>
      </c>
      <c r="F35" s="65" t="s">
        <v>324</v>
      </c>
      <c r="H35" s="65"/>
      <c r="I35" s="65" t="s">
        <v>278</v>
      </c>
      <c r="J35" s="65" t="s">
        <v>320</v>
      </c>
      <c r="K35" s="65" t="s">
        <v>302</v>
      </c>
      <c r="L35" s="65" t="s">
        <v>305</v>
      </c>
      <c r="M35" s="65" t="s">
        <v>276</v>
      </c>
      <c r="O35" s="65"/>
      <c r="P35" s="65" t="s">
        <v>323</v>
      </c>
      <c r="Q35" s="65" t="s">
        <v>320</v>
      </c>
      <c r="R35" s="65" t="s">
        <v>326</v>
      </c>
      <c r="S35" s="65" t="s">
        <v>303</v>
      </c>
      <c r="T35" s="65" t="s">
        <v>325</v>
      </c>
      <c r="V35" s="65"/>
      <c r="W35" s="65" t="s">
        <v>319</v>
      </c>
      <c r="X35" s="65" t="s">
        <v>280</v>
      </c>
      <c r="Y35" s="65" t="s">
        <v>321</v>
      </c>
      <c r="Z35" s="65" t="s">
        <v>277</v>
      </c>
      <c r="AA35" s="65" t="s">
        <v>324</v>
      </c>
      <c r="AC35" s="65"/>
      <c r="AD35" s="65" t="s">
        <v>278</v>
      </c>
      <c r="AE35" s="65" t="s">
        <v>320</v>
      </c>
      <c r="AF35" s="65" t="s">
        <v>321</v>
      </c>
      <c r="AG35" s="65" t="s">
        <v>322</v>
      </c>
      <c r="AH35" s="65" t="s">
        <v>324</v>
      </c>
      <c r="AJ35" s="65"/>
      <c r="AK35" s="65" t="s">
        <v>300</v>
      </c>
      <c r="AL35" s="65" t="s">
        <v>320</v>
      </c>
      <c r="AM35" s="65" t="s">
        <v>346</v>
      </c>
      <c r="AN35" s="65" t="s">
        <v>277</v>
      </c>
      <c r="AO35" s="65" t="s">
        <v>294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328.24453999999997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962.67364999999995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4754.4214000000002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2772.2516999999998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73.707669999999993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106.093315</v>
      </c>
    </row>
    <row r="43" spans="1:68" x14ac:dyDescent="0.3">
      <c r="A43" s="70" t="s">
        <v>347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348</v>
      </c>
      <c r="B44" s="69"/>
      <c r="C44" s="69"/>
      <c r="D44" s="69"/>
      <c r="E44" s="69"/>
      <c r="F44" s="69"/>
      <c r="H44" s="69" t="s">
        <v>279</v>
      </c>
      <c r="I44" s="69"/>
      <c r="J44" s="69"/>
      <c r="K44" s="69"/>
      <c r="L44" s="69"/>
      <c r="M44" s="69"/>
      <c r="O44" s="69" t="s">
        <v>349</v>
      </c>
      <c r="P44" s="69"/>
      <c r="Q44" s="69"/>
      <c r="R44" s="69"/>
      <c r="S44" s="69"/>
      <c r="T44" s="69"/>
      <c r="V44" s="69" t="s">
        <v>350</v>
      </c>
      <c r="W44" s="69"/>
      <c r="X44" s="69"/>
      <c r="Y44" s="69"/>
      <c r="Z44" s="69"/>
      <c r="AA44" s="69"/>
      <c r="AC44" s="69" t="s">
        <v>351</v>
      </c>
      <c r="AD44" s="69"/>
      <c r="AE44" s="69"/>
      <c r="AF44" s="69"/>
      <c r="AG44" s="69"/>
      <c r="AH44" s="69"/>
      <c r="AJ44" s="69" t="s">
        <v>352</v>
      </c>
      <c r="AK44" s="69"/>
      <c r="AL44" s="69"/>
      <c r="AM44" s="69"/>
      <c r="AN44" s="69"/>
      <c r="AO44" s="69"/>
      <c r="AQ44" s="69" t="s">
        <v>353</v>
      </c>
      <c r="AR44" s="69"/>
      <c r="AS44" s="69"/>
      <c r="AT44" s="69"/>
      <c r="AU44" s="69"/>
      <c r="AV44" s="69"/>
      <c r="AX44" s="69" t="s">
        <v>354</v>
      </c>
      <c r="AY44" s="69"/>
      <c r="AZ44" s="69"/>
      <c r="BA44" s="69"/>
      <c r="BB44" s="69"/>
      <c r="BC44" s="69"/>
      <c r="BE44" s="69" t="s">
        <v>355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356</v>
      </c>
      <c r="C45" s="65" t="s">
        <v>280</v>
      </c>
      <c r="D45" s="65" t="s">
        <v>302</v>
      </c>
      <c r="E45" s="65" t="s">
        <v>305</v>
      </c>
      <c r="F45" s="65" t="s">
        <v>294</v>
      </c>
      <c r="H45" s="65"/>
      <c r="I45" s="65" t="s">
        <v>300</v>
      </c>
      <c r="J45" s="65" t="s">
        <v>304</v>
      </c>
      <c r="K45" s="65" t="s">
        <v>346</v>
      </c>
      <c r="L45" s="65" t="s">
        <v>305</v>
      </c>
      <c r="M45" s="65" t="s">
        <v>276</v>
      </c>
      <c r="O45" s="65"/>
      <c r="P45" s="65" t="s">
        <v>319</v>
      </c>
      <c r="Q45" s="65" t="s">
        <v>320</v>
      </c>
      <c r="R45" s="65" t="s">
        <v>302</v>
      </c>
      <c r="S45" s="65" t="s">
        <v>277</v>
      </c>
      <c r="T45" s="65" t="s">
        <v>357</v>
      </c>
      <c r="V45" s="65"/>
      <c r="W45" s="65" t="s">
        <v>300</v>
      </c>
      <c r="X45" s="65" t="s">
        <v>280</v>
      </c>
      <c r="Y45" s="65" t="s">
        <v>321</v>
      </c>
      <c r="Z45" s="65" t="s">
        <v>322</v>
      </c>
      <c r="AA45" s="65" t="s">
        <v>276</v>
      </c>
      <c r="AC45" s="65"/>
      <c r="AD45" s="65" t="s">
        <v>278</v>
      </c>
      <c r="AE45" s="65" t="s">
        <v>320</v>
      </c>
      <c r="AF45" s="65" t="s">
        <v>326</v>
      </c>
      <c r="AG45" s="65" t="s">
        <v>305</v>
      </c>
      <c r="AH45" s="65" t="s">
        <v>324</v>
      </c>
      <c r="AJ45" s="65"/>
      <c r="AK45" s="65" t="s">
        <v>319</v>
      </c>
      <c r="AL45" s="65" t="s">
        <v>320</v>
      </c>
      <c r="AM45" s="65" t="s">
        <v>302</v>
      </c>
      <c r="AN45" s="65" t="s">
        <v>305</v>
      </c>
      <c r="AO45" s="65" t="s">
        <v>324</v>
      </c>
      <c r="AQ45" s="65"/>
      <c r="AR45" s="65" t="s">
        <v>323</v>
      </c>
      <c r="AS45" s="65" t="s">
        <v>320</v>
      </c>
      <c r="AT45" s="65" t="s">
        <v>282</v>
      </c>
      <c r="AU45" s="65" t="s">
        <v>305</v>
      </c>
      <c r="AV45" s="65" t="s">
        <v>324</v>
      </c>
      <c r="AX45" s="65"/>
      <c r="AY45" s="65" t="s">
        <v>278</v>
      </c>
      <c r="AZ45" s="65" t="s">
        <v>304</v>
      </c>
      <c r="BA45" s="65" t="s">
        <v>326</v>
      </c>
      <c r="BB45" s="65" t="s">
        <v>322</v>
      </c>
      <c r="BC45" s="65" t="s">
        <v>324</v>
      </c>
      <c r="BE45" s="65"/>
      <c r="BF45" s="65" t="s">
        <v>300</v>
      </c>
      <c r="BG45" s="65" t="s">
        <v>320</v>
      </c>
      <c r="BH45" s="65" t="s">
        <v>346</v>
      </c>
      <c r="BI45" s="65" t="s">
        <v>303</v>
      </c>
      <c r="BJ45" s="65" t="s">
        <v>324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12.263119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9.5148449999999993</v>
      </c>
      <c r="O46" s="65" t="s">
        <v>358</v>
      </c>
      <c r="P46" s="65">
        <v>970</v>
      </c>
      <c r="Q46" s="65">
        <v>800</v>
      </c>
      <c r="R46" s="65">
        <v>480</v>
      </c>
      <c r="S46" s="65">
        <v>10000</v>
      </c>
      <c r="T46" s="65">
        <v>731.27764999999999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2.7999366000000001E-2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3.400871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55.086502000000003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60.207030000000003</v>
      </c>
      <c r="AX46" s="65" t="s">
        <v>359</v>
      </c>
      <c r="AY46" s="65"/>
      <c r="AZ46" s="65"/>
      <c r="BA46" s="65"/>
      <c r="BB46" s="65"/>
      <c r="BC46" s="65"/>
      <c r="BE46" s="65" t="s">
        <v>360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361</v>
      </c>
      <c r="B2" s="61" t="s">
        <v>362</v>
      </c>
      <c r="C2" s="61" t="s">
        <v>281</v>
      </c>
      <c r="D2" s="61">
        <v>55</v>
      </c>
      <c r="E2" s="61">
        <v>1643.8094000000001</v>
      </c>
      <c r="F2" s="61">
        <v>285.83449999999999</v>
      </c>
      <c r="G2" s="61">
        <v>29.875574</v>
      </c>
      <c r="H2" s="61">
        <v>20.601489999999998</v>
      </c>
      <c r="I2" s="61">
        <v>9.2740829999999992</v>
      </c>
      <c r="J2" s="61">
        <v>54.777312999999999</v>
      </c>
      <c r="K2" s="61">
        <v>36.692974</v>
      </c>
      <c r="L2" s="61">
        <v>18.084340000000001</v>
      </c>
      <c r="M2" s="61">
        <v>23.567554000000001</v>
      </c>
      <c r="N2" s="61">
        <v>2.3426244000000001</v>
      </c>
      <c r="O2" s="61">
        <v>13.671941</v>
      </c>
      <c r="P2" s="61">
        <v>795.50085000000001</v>
      </c>
      <c r="Q2" s="61">
        <v>21.154457000000001</v>
      </c>
      <c r="R2" s="61">
        <v>387.31331999999998</v>
      </c>
      <c r="S2" s="61">
        <v>42.230846</v>
      </c>
      <c r="T2" s="61">
        <v>4140.99</v>
      </c>
      <c r="U2" s="61">
        <v>1.6828573</v>
      </c>
      <c r="V2" s="61">
        <v>15.437601000000001</v>
      </c>
      <c r="W2" s="61">
        <v>203.34915000000001</v>
      </c>
      <c r="X2" s="61">
        <v>81.576409999999996</v>
      </c>
      <c r="Y2" s="61">
        <v>1.4181713</v>
      </c>
      <c r="Z2" s="61">
        <v>0.94508946000000005</v>
      </c>
      <c r="AA2" s="61">
        <v>12.448926</v>
      </c>
      <c r="AB2" s="61">
        <v>1.4670607</v>
      </c>
      <c r="AC2" s="61">
        <v>475.18734999999998</v>
      </c>
      <c r="AD2" s="61">
        <v>5.0084280000000003</v>
      </c>
      <c r="AE2" s="61">
        <v>1.7243042</v>
      </c>
      <c r="AF2" s="61">
        <v>0.50678723999999997</v>
      </c>
      <c r="AG2" s="61">
        <v>328.24453999999997</v>
      </c>
      <c r="AH2" s="61">
        <v>238.84114</v>
      </c>
      <c r="AI2" s="61">
        <v>89.403390000000002</v>
      </c>
      <c r="AJ2" s="61">
        <v>962.67364999999995</v>
      </c>
      <c r="AK2" s="61">
        <v>4754.4214000000002</v>
      </c>
      <c r="AL2" s="61">
        <v>73.707669999999993</v>
      </c>
      <c r="AM2" s="61">
        <v>2772.2516999999998</v>
      </c>
      <c r="AN2" s="61">
        <v>106.093315</v>
      </c>
      <c r="AO2" s="61">
        <v>12.263119</v>
      </c>
      <c r="AP2" s="61">
        <v>10.13527</v>
      </c>
      <c r="AQ2" s="61">
        <v>2.1278480000000002</v>
      </c>
      <c r="AR2" s="61">
        <v>9.5148449999999993</v>
      </c>
      <c r="AS2" s="61">
        <v>731.27764999999999</v>
      </c>
      <c r="AT2" s="61">
        <v>2.7999366000000001E-2</v>
      </c>
      <c r="AU2" s="61">
        <v>3.400871</v>
      </c>
      <c r="AV2" s="61">
        <v>55.086502000000003</v>
      </c>
      <c r="AW2" s="61">
        <v>60.207030000000003</v>
      </c>
      <c r="AX2" s="61">
        <v>9.3038455000000006E-2</v>
      </c>
      <c r="AY2" s="61">
        <v>0.76216340000000005</v>
      </c>
      <c r="AZ2" s="61">
        <v>132.16704999999999</v>
      </c>
      <c r="BA2" s="61">
        <v>30.057686</v>
      </c>
      <c r="BB2" s="61">
        <v>7.3713017000000001</v>
      </c>
      <c r="BC2" s="61">
        <v>8.5119500000000006</v>
      </c>
      <c r="BD2" s="61">
        <v>14.171353</v>
      </c>
      <c r="BE2" s="61">
        <v>1.2155997999999999</v>
      </c>
      <c r="BF2" s="61">
        <v>7.6194670000000002</v>
      </c>
      <c r="BG2" s="61">
        <v>4.5795576000000001E-4</v>
      </c>
      <c r="BH2" s="61">
        <v>2.2725929999999998E-3</v>
      </c>
      <c r="BI2" s="61">
        <v>2.177666E-3</v>
      </c>
      <c r="BJ2" s="61">
        <v>3.6605865000000001E-2</v>
      </c>
      <c r="BK2" s="61">
        <v>3.5227366999999997E-5</v>
      </c>
      <c r="BL2" s="61">
        <v>0.29150053999999997</v>
      </c>
      <c r="BM2" s="61">
        <v>3.5095909999999999</v>
      </c>
      <c r="BN2" s="61">
        <v>1.2017485999999999</v>
      </c>
      <c r="BO2" s="61">
        <v>54.19603</v>
      </c>
      <c r="BP2" s="61">
        <v>10.406221</v>
      </c>
      <c r="BQ2" s="61">
        <v>17.531998000000002</v>
      </c>
      <c r="BR2" s="61">
        <v>59.413345</v>
      </c>
      <c r="BS2" s="61">
        <v>21.274166000000001</v>
      </c>
      <c r="BT2" s="61">
        <v>14.488367</v>
      </c>
      <c r="BU2" s="61">
        <v>3.0832225000000001E-2</v>
      </c>
      <c r="BV2" s="61">
        <v>3.005379E-2</v>
      </c>
      <c r="BW2" s="61">
        <v>0.91412300000000002</v>
      </c>
      <c r="BX2" s="61">
        <v>1.0931252</v>
      </c>
      <c r="BY2" s="61">
        <v>5.8044510000000001E-2</v>
      </c>
      <c r="BZ2" s="61">
        <v>6.5227057000000004E-4</v>
      </c>
      <c r="CA2" s="61">
        <v>0.32998860000000002</v>
      </c>
      <c r="CB2" s="61">
        <v>1.6617605000000001E-2</v>
      </c>
      <c r="CC2" s="61">
        <v>0.12635915</v>
      </c>
      <c r="CD2" s="61">
        <v>1.0277951000000001</v>
      </c>
      <c r="CE2" s="61">
        <v>7.9426650000000001E-2</v>
      </c>
      <c r="CF2" s="61">
        <v>0.16037968</v>
      </c>
      <c r="CG2" s="61">
        <v>4.9500000000000003E-7</v>
      </c>
      <c r="CH2" s="61">
        <v>2.6400791E-2</v>
      </c>
      <c r="CI2" s="61">
        <v>2.5328759999999999E-3</v>
      </c>
      <c r="CJ2" s="61">
        <v>2.1642326999999999</v>
      </c>
      <c r="CK2" s="61">
        <v>1.8589920999999999E-2</v>
      </c>
      <c r="CL2" s="61">
        <v>0.34716900000000001</v>
      </c>
      <c r="CM2" s="61">
        <v>3.2292054000000001</v>
      </c>
      <c r="CN2" s="61">
        <v>2107.6529999999998</v>
      </c>
      <c r="CO2" s="61">
        <v>3743.9458</v>
      </c>
      <c r="CP2" s="61">
        <v>2194.3341999999998</v>
      </c>
      <c r="CQ2" s="61">
        <v>708.64844000000005</v>
      </c>
      <c r="CR2" s="61">
        <v>425.46140000000003</v>
      </c>
      <c r="CS2" s="61">
        <v>353.42750000000001</v>
      </c>
      <c r="CT2" s="61">
        <v>2192.9375</v>
      </c>
      <c r="CU2" s="61">
        <v>1314.5516</v>
      </c>
      <c r="CV2" s="61">
        <v>1106.5853</v>
      </c>
      <c r="CW2" s="61">
        <v>1490.5732</v>
      </c>
      <c r="CX2" s="61">
        <v>482.97930000000002</v>
      </c>
      <c r="CY2" s="61">
        <v>2616.4486999999999</v>
      </c>
      <c r="CZ2" s="61">
        <v>1255.1929</v>
      </c>
      <c r="DA2" s="61">
        <v>3451.5884000000001</v>
      </c>
      <c r="DB2" s="61">
        <v>3095.9367999999999</v>
      </c>
      <c r="DC2" s="61">
        <v>5258.3559999999998</v>
      </c>
      <c r="DD2" s="61">
        <v>7975.2275</v>
      </c>
      <c r="DE2" s="61">
        <v>1659.8327999999999</v>
      </c>
      <c r="DF2" s="61">
        <v>3404.9702000000002</v>
      </c>
      <c r="DG2" s="61">
        <v>1915.2849000000001</v>
      </c>
      <c r="DH2" s="61">
        <v>57.820959999999999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30.057686</v>
      </c>
      <c r="B6">
        <f>BB2</f>
        <v>7.3713017000000001</v>
      </c>
      <c r="C6">
        <f>BC2</f>
        <v>8.5119500000000006</v>
      </c>
      <c r="D6">
        <f>BD2</f>
        <v>14.171353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4" sqref="L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24106</v>
      </c>
      <c r="C2" s="56">
        <f ca="1">YEAR(TODAY())-YEAR(B2)+IF(TODAY()&gt;=DATE(YEAR(TODAY()),MONTH(B2),DAY(B2)),0,-1)</f>
        <v>55</v>
      </c>
      <c r="E2" s="52">
        <v>161.30000000000001</v>
      </c>
      <c r="F2" s="53" t="s">
        <v>275</v>
      </c>
      <c r="G2" s="52">
        <v>55</v>
      </c>
      <c r="H2" s="51" t="s">
        <v>40</v>
      </c>
      <c r="I2" s="72">
        <f>ROUND(G3/E3^2,1)</f>
        <v>21.1</v>
      </c>
    </row>
    <row r="3" spans="1:9" x14ac:dyDescent="0.3">
      <c r="E3" s="51">
        <f>E2/100</f>
        <v>1.6130000000000002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Q14" sqref="Q1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권해경, ID : H1900614)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29일 16:31:23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44252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161.30000000000001</v>
      </c>
      <c r="L12" s="129"/>
      <c r="M12" s="122">
        <f>'개인정보 및 신체계측 입력'!G2</f>
        <v>55</v>
      </c>
      <c r="N12" s="123"/>
      <c r="O12" s="118" t="s">
        <v>270</v>
      </c>
      <c r="P12" s="112"/>
      <c r="Q12" s="115">
        <f>'개인정보 및 신체계측 입력'!I2</f>
        <v>21.1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권해경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77.150999999999996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8.0640000000000001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14.785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11.9</v>
      </c>
      <c r="L72" s="36" t="s">
        <v>52</v>
      </c>
      <c r="M72" s="36">
        <f>ROUND('DRIs DATA'!K8,1)</f>
        <v>9.1999999999999993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51.64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128.65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81.58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97.8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41.03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316.95999999999998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122.63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2021-07-30T02:45:32Z</cp:lastPrinted>
  <dcterms:created xsi:type="dcterms:W3CDTF">2015-06-13T08:19:18Z</dcterms:created>
  <dcterms:modified xsi:type="dcterms:W3CDTF">2021-07-30T02:45:39Z</dcterms:modified>
</cp:coreProperties>
</file>