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<sst xmlns="http://schemas.openxmlformats.org/spreadsheetml/2006/main" count="692" uniqueCount="354">
  <si>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</si>
  <si>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</si>
  <si>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</si>
  <si>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</si>
  <si>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</si>
  <si>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</si>
  <si>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</si>
  <si>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</si>
  <si>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</si>
  <si>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</si>
  <si>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</si>
  <si>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</si>
  <si>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</si>
  <si>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</si>
  <si>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</si>
  <si>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</si>
  <si>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</si>
  <si>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</si>
  <si>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</si>
  <si>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</si>
  <si>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</si>
  <si>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</si>
  <si>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</si>
  <si>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</si>
  <si>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</si>
  <si>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</si>
  <si>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</si>
  <si>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</si>
  <si>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</si>
  <si>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</si>
  <si>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</si>
  <si>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</si>
  <si>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</si>
  <si>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</si>
  <si>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</si>
  <si>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</si>
  <si>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</si>
  <si>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</si>
  <si>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</si>
  <si>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</si>
  <si>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</si>
  <si>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</si>
  <si>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</si>
  <si>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</si>
  <si>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</si>
  <si>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</si>
  <si>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</si>
  <si>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</si>
  <si>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</si>
  <si>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</si>
  <si>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</si>
  <si>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</si>
  <si>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</si>
  <si>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</si>
  <si>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</si>
  <si>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</si>
  <si>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</si>
  <si>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</si>
  <si>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</si>
  <si>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</si>
  <si>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</si>
  <si>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</si>
  <si>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</si>
  <si>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</si>
  <si>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</si>
  <si>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</si>
  <si>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</si>
  <si>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</si>
  <si>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</si>
  <si>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</si>
  <si>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</si>
  <si>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</si>
  <si>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</si>
  <si>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</si>
  <si>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</si>
  <si>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</si>
  <si>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</si>
  <si>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</si>
  <si>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</si>
  <si>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</si>
  <si>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</si>
  <si>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</si>
  <si>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</si>
  <si>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</si>
  <si>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</si>
  <si>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</si>
  <si>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</si>
  <si>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</si>
  <si>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</si>
  <si>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</si>
  <si>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</si>
  <si>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</si>
  <si>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</si>
  <si>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</si>
  <si>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</si>
  <si>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</si>
  <si>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</si>
  <si>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</si>
  <si>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</si>
  <si>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</si>
  <si>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</si>
  <si>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</si>
  <si>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</si>
  <si>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</si>
  <si>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</si>
  <si>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</si>
  <si>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</si>
  <si>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</si>
  <si>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</si>
  <si>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</si>
  <si>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</si>
  <si>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</si>
  <si>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</si>
  <si>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</si>
  <si>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</si>
  <si>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</si>
  <si>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</si>
  <si>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</si>
  <si>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</si>
  <si>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</si>
  <si>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</si>
  <si>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</si>
  <si>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</si>
  <si>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</si>
  <si>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</si>
  <si>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</si>
  <si>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</si>
  <si>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</si>
  <si>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</si>
  <si>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</si>
  <si>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</si>
  <si>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</si>
  <si>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</si>
  <si>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</si>
  <si>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</si>
  <si>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</si>
  <si>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</si>
  <si>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</si>
  <si>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</si>
  <si>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</si>
  <si>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</si>
  <si>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</si>
  <si>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</si>
  <si>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</si>
  <si>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</si>
  <si>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</si>
  <si>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</si>
  <si>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</si>
  <si>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</si>
  <si>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</si>
  <si>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</si>
  <si>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</si>
  <si>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</si>
  <si>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</si>
  <si>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</si>
  <si>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</si>
  <si>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</si>
  <si>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</si>
  <si>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</si>
  <si>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</si>
  <si>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</si>
  <si>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</si>
  <si>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</si>
  <si>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</si>
  <si>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</si>
  <si>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</si>
  <si>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</si>
  <si>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</si>
  <si>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</si>
  <si>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</si>
  <si>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</si>
  <si>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</si>
  <si>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</si>
  <si>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</si>
  <si>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</si>
  <si>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</si>
  <si>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</si>
  <si>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</si>
  <si>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</si>
  <si>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</si>
  <si>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</si>
  <si>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</si>
  <si>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</si>
  <si>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</si>
  <si>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</si>
  <si>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</si>
  <si>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</si>
  <si>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</si>
  <si>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</si>
  <si>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</si>
  <si>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</si>
  <si>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</si>
  <si>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</si>
  <si>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</si>
  <si>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</si>
  <si>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</si>
  <si>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</si>
  <si>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</si>
  <si>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</si>
  <si>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</si>
  <si>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</si>
  <si>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</si>
  <si>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</si>
  <si>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</si>
  <si>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</si>
  <si>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</si>
  <si>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</si>
  <si>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</si>
  <si>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</si>
  <si>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</si>
  <si>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</si>
  <si>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</si>
  <si>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</si>
  <si>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</si>
  <si>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</si>
  <si>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</si>
  <si>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</si>
  <si>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</si>
  <si>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</si>
  <si>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</si>
  <si>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</si>
  <si>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</si>
  <si>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</si>
  <si>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</si>
  <si>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</si>
  <si>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</si>
  <si>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</si>
  <si>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</si>
  <si>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</si>
  <si>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</si>
  <si>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</si>
  <si>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</si>
  <si>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</si>
  <si>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</si>
  <si>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</si>
  <si>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</si>
  <si>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</si>
  <si>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</si>
  <si>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</si>
  <si>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</si>
  <si>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</si>
  <si>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</si>
  <si>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</si>
  <si>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</si>
  <si>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</si>
  <si>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</si>
  <si>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</si>
  <si>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</si>
  <si>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</si>
  <si>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</si>
  <si>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</si>
  <si>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</si>
  <si>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</si>
  <si>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</si>
  <si>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</si>
  <si>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</si>
  <si>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</si>
  <si>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</si>
  <si>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</si>
  <si>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</si>
  <si>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</si>
  <si>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</si>
  <si>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</si>
  <si>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</si>
  <si>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</si>
  <si>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</si>
  <si>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</si>
  <si>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</si>
  <si>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</si>
  <si>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</si>
  <si>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</si>
  <si>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</si>
  <si>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</si>
  <si>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</si>
  <si>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</si>
  <si>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</si>
  <si>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(설문지 : FFQ 95문항 설문지, 사용자 : 강경심, ID : H1900617)</t>
  </si>
  <si>
    <t>출력시각</t>
    <phoneticPr fontId="1" type="noConversion"/>
  </si>
  <si>
    <t>2021년 06월 17일 10:35:06</t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</si>
  <si>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</si>
  <si>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</si>
  <si>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</si>
  <si>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</si>
  <si>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</si>
  <si>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</si>
  <si>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</si>
  <si>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</si>
  <si>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</si>
  <si>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</si>
  <si>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</si>
  <si>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</si>
  <si>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</si>
  <si>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</si>
  <si>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</si>
  <si>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</si>
  <si>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</si>
  <si>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</si>
  <si>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</si>
  <si>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</si>
  <si>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비타민D</t>
    <phoneticPr fontId="1" type="noConversion"/>
  </si>
  <si>
    <t>비타민K</t>
    <phoneticPr fontId="1" type="noConversion"/>
  </si>
  <si>
    <t>권장섭취량</t>
    <phoneticPr fontId="1" type="noConversion"/>
  </si>
  <si>
    <t>평균필요량</t>
    <phoneticPr fontId="1" type="noConversion"/>
  </si>
  <si>
    <t>상한섭취량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</si>
  <si>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</si>
  <si>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</si>
  <si>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</si>
  <si>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</si>
  <si>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</si>
  <si>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</si>
  <si>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</si>
  <si>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</si>
  <si>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</si>
  <si>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충분섭취량</t>
    <phoneticPr fontId="1" type="noConversion"/>
  </si>
  <si>
    <t>다량 무기질</t>
    <phoneticPr fontId="1" type="noConversion"/>
  </si>
  <si>
    <t>인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</si>
  <si>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</si>
  <si>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</si>
  <si>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</si>
  <si>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</si>
  <si>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</si>
  <si>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</si>
  <si>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</si>
  <si>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</si>
  <si>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</si>
  <si>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</si>
  <si>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</si>
  <si>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</si>
  <si>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</si>
  <si>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</si>
  <si>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정보</t>
    <phoneticPr fontId="1" type="noConversion"/>
  </si>
  <si>
    <t>단백질</t>
    <phoneticPr fontId="1" type="noConversion"/>
  </si>
  <si>
    <t>지방</t>
    <phoneticPr fontId="1" type="noConversion"/>
  </si>
  <si>
    <t>권장섭취량</t>
    <phoneticPr fontId="1" type="noConversion"/>
  </si>
  <si>
    <t>권장섭취량</t>
    <phoneticPr fontId="1" type="noConversion"/>
  </si>
  <si>
    <t>섭취량</t>
    <phoneticPr fontId="1" type="noConversion"/>
  </si>
  <si>
    <t>에너지(kcal)</t>
    <phoneticPr fontId="1" type="noConversion"/>
  </si>
  <si>
    <t>비타민A</t>
    <phoneticPr fontId="1" type="noConversion"/>
  </si>
  <si>
    <t>비타민E</t>
    <phoneticPr fontId="1" type="noConversion"/>
  </si>
  <si>
    <t>섭취량</t>
    <phoneticPr fontId="1" type="noConversion"/>
  </si>
  <si>
    <t>상한섭취량</t>
    <phoneticPr fontId="1" type="noConversion"/>
  </si>
  <si>
    <t>평균필요량</t>
    <phoneticPr fontId="1" type="noConversion"/>
  </si>
  <si>
    <t>충분섭취량</t>
    <phoneticPr fontId="1" type="noConversion"/>
  </si>
  <si>
    <t>판토텐산</t>
    <phoneticPr fontId="1" type="noConversion"/>
  </si>
  <si>
    <t>비오틴</t>
    <phoneticPr fontId="1" type="noConversion"/>
  </si>
  <si>
    <t>상한섭취량</t>
    <phoneticPr fontId="1" type="noConversion"/>
  </si>
  <si>
    <t>엽산(μg DFE/일)</t>
    <phoneticPr fontId="1" type="noConversion"/>
  </si>
  <si>
    <t>칼슘</t>
    <phoneticPr fontId="1" type="noConversion"/>
  </si>
  <si>
    <t>철</t>
    <phoneticPr fontId="1" type="noConversion"/>
  </si>
  <si>
    <t>평균필요량</t>
    <phoneticPr fontId="1" type="noConversion"/>
  </si>
  <si>
    <t>크롬(ug/일)</t>
    <phoneticPr fontId="1" type="noConversion"/>
  </si>
  <si>
    <t>H1900617</t>
  </si>
  <si>
    <t>강경심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</si>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</sst>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145.27791999999999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058960"/>
        <c:axId val="175062096"/>
      </c:barChart>
      <c:catAx>
        <c:axId val="17505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062096"/>
        <c:crosses val="autoZero"/>
        <c:auto val="1"/>
        <c:lblAlgn val="ctr"/>
        <c:lblOffset val="100"/>
        <c:noMultiLvlLbl val="0"/>
      </c:catAx>
      <c:valAx>
        <c:axId val="175062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05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5.7923764999999996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78656"/>
        <c:axId val="552275128"/>
      </c:barChart>
      <c:catAx>
        <c:axId val="552278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75128"/>
        <c:crosses val="autoZero"/>
        <c:auto val="1"/>
        <c:lblAlgn val="ctr"/>
        <c:lblOffset val="100"/>
        <c:noMultiLvlLbl val="0"/>
      </c:catAx>
      <c:valAx>
        <c:axId val="552275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78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3.9138004999999998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80616"/>
        <c:axId val="552277872"/>
      </c:barChart>
      <c:catAx>
        <c:axId val="552280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77872"/>
        <c:crosses val="autoZero"/>
        <c:auto val="1"/>
        <c:lblAlgn val="ctr"/>
        <c:lblOffset val="100"/>
        <c:noMultiLvlLbl val="0"/>
      </c:catAx>
      <c:valAx>
        <c:axId val="552277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80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2351.7968999999998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056608"/>
        <c:axId val="175059744"/>
      </c:barChart>
      <c:catAx>
        <c:axId val="175056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059744"/>
        <c:crosses val="autoZero"/>
        <c:auto val="1"/>
        <c:lblAlgn val="ctr"/>
        <c:lblOffset val="100"/>
        <c:noMultiLvlLbl val="0"/>
      </c:catAx>
      <c:valAx>
        <c:axId val="175059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056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6939.9750000000004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060528"/>
        <c:axId val="549456000"/>
      </c:barChart>
      <c:catAx>
        <c:axId val="17506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456000"/>
        <c:crosses val="autoZero"/>
        <c:auto val="1"/>
        <c:lblAlgn val="ctr"/>
        <c:lblOffset val="100"/>
        <c:noMultiLvlLbl val="0"/>
      </c:catAx>
      <c:valAx>
        <c:axId val="54945600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06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291.95031999999998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452472"/>
        <c:axId val="549453256"/>
      </c:barChart>
      <c:catAx>
        <c:axId val="549452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453256"/>
        <c:crosses val="autoZero"/>
        <c:auto val="1"/>
        <c:lblAlgn val="ctr"/>
        <c:lblOffset val="100"/>
        <c:noMultiLvlLbl val="0"/>
      </c:catAx>
      <c:valAx>
        <c:axId val="549453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452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288.08710000000002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450904"/>
        <c:axId val="549451688"/>
      </c:barChart>
      <c:catAx>
        <c:axId val="549450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451688"/>
        <c:crosses val="autoZero"/>
        <c:auto val="1"/>
        <c:lblAlgn val="ctr"/>
        <c:lblOffset val="100"/>
        <c:noMultiLvlLbl val="0"/>
      </c:catAx>
      <c:valAx>
        <c:axId val="549451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450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22.26839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454040"/>
        <c:axId val="549454432"/>
      </c:barChart>
      <c:catAx>
        <c:axId val="549454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454432"/>
        <c:crosses val="autoZero"/>
        <c:auto val="1"/>
        <c:lblAlgn val="ctr"/>
        <c:lblOffset val="100"/>
        <c:noMultiLvlLbl val="0"/>
      </c:catAx>
      <c:valAx>
        <c:axId val="5494544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454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1630.7941000000001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456392"/>
        <c:axId val="549455216"/>
      </c:barChart>
      <c:catAx>
        <c:axId val="549456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455216"/>
        <c:crosses val="autoZero"/>
        <c:auto val="1"/>
        <c:lblAlgn val="ctr"/>
        <c:lblOffset val="100"/>
        <c:noMultiLvlLbl val="0"/>
      </c:catAx>
      <c:valAx>
        <c:axId val="54945521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456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5.2580654999999997E-2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456784"/>
        <c:axId val="549455608"/>
      </c:barChart>
      <c:catAx>
        <c:axId val="54945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455608"/>
        <c:crosses val="autoZero"/>
        <c:auto val="1"/>
        <c:lblAlgn val="ctr"/>
        <c:lblOffset val="100"/>
        <c:noMultiLvlLbl val="0"/>
      </c:catAx>
      <c:valAx>
        <c:axId val="549455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45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5.2701169999999999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450120"/>
        <c:axId val="549450512"/>
      </c:barChart>
      <c:catAx>
        <c:axId val="549450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9450512"/>
        <c:crosses val="autoZero"/>
        <c:auto val="1"/>
        <c:lblAlgn val="ctr"/>
        <c:lblOffset val="100"/>
        <c:noMultiLvlLbl val="0"/>
      </c:catAx>
      <c:valAx>
        <c:axId val="54945051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450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60.332695000000001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057784"/>
        <c:axId val="175059352"/>
      </c:barChart>
      <c:catAx>
        <c:axId val="175057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059352"/>
        <c:crosses val="autoZero"/>
        <c:auto val="1"/>
        <c:lblAlgn val="ctr"/>
        <c:lblOffset val="100"/>
        <c:noMultiLvlLbl val="0"/>
      </c:catAx>
      <c:valAx>
        <c:axId val="1750593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057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430.97789999999998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73936"/>
        <c:axId val="415970016"/>
      </c:barChart>
      <c:catAx>
        <c:axId val="415973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70016"/>
        <c:crosses val="autoZero"/>
        <c:auto val="1"/>
        <c:lblAlgn val="ctr"/>
        <c:lblOffset val="100"/>
        <c:noMultiLvlLbl val="0"/>
      </c:catAx>
      <c:valAx>
        <c:axId val="415970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73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139.82671999999999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73544"/>
        <c:axId val="415971192"/>
      </c:barChart>
      <c:catAx>
        <c:axId val="4159735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71192"/>
        <c:crosses val="autoZero"/>
        <c:auto val="1"/>
        <c:lblAlgn val="ctr"/>
        <c:lblOffset val="100"/>
        <c:noMultiLvlLbl val="0"/>
      </c:catAx>
      <c:valAx>
        <c:axId val="415971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73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9.6950000000000003</c:v>
                </c:pt>
                <c:pt idx="1">
                  <c:v>21.577000000000002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5974720"/>
        <c:axId val="415975896"/>
      </c:barChart>
      <c:catAx>
        <c:axId val="4159747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75896"/>
        <c:crosses val="autoZero"/>
        <c:auto val="1"/>
        <c:lblAlgn val="ctr"/>
        <c:lblOffset val="100"/>
        <c:noMultiLvlLbl val="0"/>
      </c:catAx>
      <c:valAx>
        <c:axId val="415975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747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33.387301999999998</c:v>
                </c:pt>
                <c:pt idx="1">
                  <c:v>40.665109999999999</c:v>
                </c:pt>
                <c:pt idx="2">
                  <c:v>52.660587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1345.4684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75112"/>
        <c:axId val="415975504"/>
      </c:barChart>
      <c:catAx>
        <c:axId val="415975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75504"/>
        <c:crosses val="autoZero"/>
        <c:auto val="1"/>
        <c:lblAlgn val="ctr"/>
        <c:lblOffset val="100"/>
        <c:noMultiLvlLbl val="0"/>
      </c:catAx>
      <c:valAx>
        <c:axId val="4159755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75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50.963419999999999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5970408"/>
        <c:axId val="415972368"/>
      </c:barChart>
      <c:catAx>
        <c:axId val="415970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72368"/>
        <c:crosses val="autoZero"/>
        <c:auto val="1"/>
        <c:lblAlgn val="ctr"/>
        <c:lblOffset val="100"/>
        <c:noMultiLvlLbl val="0"/>
      </c:catAx>
      <c:valAx>
        <c:axId val="4159723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70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57.261000000000003</c:v>
                </c:pt>
                <c:pt idx="1">
                  <c:v>17.605</c:v>
                </c:pt>
                <c:pt idx="2">
                  <c:v>25.134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15972760"/>
        <c:axId val="415969232"/>
      </c:barChart>
      <c:catAx>
        <c:axId val="415972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5969232"/>
        <c:crosses val="autoZero"/>
        <c:auto val="1"/>
        <c:lblAlgn val="ctr"/>
        <c:lblOffset val="100"/>
        <c:noMultiLvlLbl val="0"/>
      </c:catAx>
      <c:valAx>
        <c:axId val="41596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5972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2807.6635999999999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9451296"/>
        <c:axId val="416513896"/>
      </c:barChart>
      <c:catAx>
        <c:axId val="549451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513896"/>
        <c:crosses val="autoZero"/>
        <c:auto val="1"/>
        <c:lblAlgn val="ctr"/>
        <c:lblOffset val="100"/>
        <c:noMultiLvlLbl val="0"/>
      </c:catAx>
      <c:valAx>
        <c:axId val="4165138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9451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294.60955999999999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514288"/>
        <c:axId val="416515464"/>
      </c:barChart>
      <c:catAx>
        <c:axId val="4165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515464"/>
        <c:crosses val="autoZero"/>
        <c:auto val="1"/>
        <c:lblAlgn val="ctr"/>
        <c:lblOffset val="100"/>
        <c:noMultiLvlLbl val="0"/>
      </c:catAx>
      <c:valAx>
        <c:axId val="416515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5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1301.4646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516248"/>
        <c:axId val="416511936"/>
      </c:barChart>
      <c:catAx>
        <c:axId val="416516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511936"/>
        <c:crosses val="autoZero"/>
        <c:auto val="1"/>
        <c:lblAlgn val="ctr"/>
        <c:lblOffset val="100"/>
        <c:noMultiLvlLbl val="0"/>
      </c:catAx>
      <c:valAx>
        <c:axId val="4165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516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12.021174999999999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057392"/>
        <c:axId val="175061312"/>
      </c:barChart>
      <c:catAx>
        <c:axId val="175057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061312"/>
        <c:crosses val="autoZero"/>
        <c:auto val="1"/>
        <c:lblAlgn val="ctr"/>
        <c:lblOffset val="100"/>
        <c:noMultiLvlLbl val="0"/>
      </c:catAx>
      <c:valAx>
        <c:axId val="17506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057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13437.391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515856"/>
        <c:axId val="416512720"/>
      </c:barChart>
      <c:catAx>
        <c:axId val="4165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512720"/>
        <c:crosses val="autoZero"/>
        <c:auto val="1"/>
        <c:lblAlgn val="ctr"/>
        <c:lblOffset val="100"/>
        <c:noMultiLvlLbl val="0"/>
      </c:catAx>
      <c:valAx>
        <c:axId val="41651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5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37.896464999999999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512328"/>
        <c:axId val="416517424"/>
      </c:barChart>
      <c:catAx>
        <c:axId val="416512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517424"/>
        <c:crosses val="autoZero"/>
        <c:auto val="1"/>
        <c:lblAlgn val="ctr"/>
        <c:lblOffset val="100"/>
        <c:noMultiLvlLbl val="0"/>
      </c:catAx>
      <c:valAx>
        <c:axId val="416517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51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5.7793326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16517816"/>
        <c:axId val="416513112"/>
      </c:barChart>
      <c:catAx>
        <c:axId val="41651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513112"/>
        <c:crosses val="autoZero"/>
        <c:auto val="1"/>
        <c:lblAlgn val="ctr"/>
        <c:lblOffset val="100"/>
        <c:noMultiLvlLbl val="0"/>
      </c:catAx>
      <c:valAx>
        <c:axId val="4165131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1651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657.52719999999999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5062488"/>
        <c:axId val="175062880"/>
      </c:barChart>
      <c:catAx>
        <c:axId val="175062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5062880"/>
        <c:crosses val="autoZero"/>
        <c:auto val="1"/>
        <c:lblAlgn val="ctr"/>
        <c:lblOffset val="100"/>
        <c:noMultiLvlLbl val="0"/>
      </c:catAx>
      <c:valAx>
        <c:axId val="1750628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5062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3.1528246000000002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82184"/>
        <c:axId val="552279832"/>
      </c:barChart>
      <c:catAx>
        <c:axId val="55228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79832"/>
        <c:crosses val="autoZero"/>
        <c:auto val="1"/>
        <c:lblAlgn val="ctr"/>
        <c:lblOffset val="100"/>
        <c:noMultiLvlLbl val="0"/>
      </c:catAx>
      <c:valAx>
        <c:axId val="5522798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8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30.745200000000001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74736"/>
        <c:axId val="552276696"/>
      </c:barChart>
      <c:catAx>
        <c:axId val="552274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76696"/>
        <c:crosses val="autoZero"/>
        <c:auto val="1"/>
        <c:lblAlgn val="ctr"/>
        <c:lblOffset val="100"/>
        <c:noMultiLvlLbl val="0"/>
      </c:catAx>
      <c:valAx>
        <c:axId val="5522766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74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5.7793326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81008"/>
        <c:axId val="552275520"/>
      </c:barChart>
      <c:catAx>
        <c:axId val="552281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75520"/>
        <c:crosses val="autoZero"/>
        <c:auto val="1"/>
        <c:lblAlgn val="ctr"/>
        <c:lblOffset val="100"/>
        <c:noMultiLvlLbl val="0"/>
      </c:catAx>
      <c:valAx>
        <c:axId val="552275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81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1238.2755999999999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78264"/>
        <c:axId val="552281792"/>
      </c:barChart>
      <c:catAx>
        <c:axId val="552278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81792"/>
        <c:crosses val="autoZero"/>
        <c:auto val="1"/>
        <c:lblAlgn val="ctr"/>
        <c:lblOffset val="100"/>
        <c:noMultiLvlLbl val="0"/>
      </c:catAx>
      <c:valAx>
        <c:axId val="552281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78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20.752704999999999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2279048"/>
        <c:axId val="552277480"/>
      </c:barChart>
      <c:catAx>
        <c:axId val="552279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2277480"/>
        <c:crosses val="autoZero"/>
        <c:auto val="1"/>
        <c:lblAlgn val="ctr"/>
        <c:lblOffset val="100"/>
        <c:noMultiLvlLbl val="0"/>
      </c:catAx>
      <c:valAx>
        <c:axId val="552277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2279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강경심, ID : H1900617)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06월 17일 10:35:06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1900</v>
      </c>
      <c r="C6" s="59">
        <f>'DRIs DATA 입력'!C6</f>
        <v>2807.6635999999999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145.27791999999999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60.332695000000001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57.261000000000003</v>
      </c>
      <c r="G8" s="59">
        <f>'DRIs DATA 입력'!G8</f>
        <v>17.605</v>
      </c>
      <c r="H8" s="59">
        <f>'DRIs DATA 입력'!H8</f>
        <v>25.134</v>
      </c>
      <c r="I8" s="46"/>
      <c r="J8" s="59" t="s">
        <v>215</v>
      </c>
      <c r="K8" s="59">
        <f>'DRIs DATA 입력'!K8</f>
        <v>9.6950000000000003</v>
      </c>
      <c r="L8" s="59">
        <f>'DRIs DATA 입력'!L8</f>
        <v>21.577000000000002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1345.4684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50.963419999999999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12.021174999999999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657.52719999999999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294.60955999999999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3.4345783999999999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3.1528246000000002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30.745200000000001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5.7793326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1238.2755999999999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20.752704999999999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5.7923764999999996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3.9138004999999998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1301.4646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2351.7968999999998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13437.391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6939.9750000000004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291.95031999999998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288.08710000000002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37.896464999999999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22.26839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1630.7941000000001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5.2580654999999997E-2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5.2701169999999999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430.97789999999998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139.82671999999999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XFD104857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330</v>
      </c>
      <c r="B1" s="61" t="s">
        <v>276</v>
      </c>
      <c r="G1" s="62" t="s">
        <v>277</v>
      </c>
      <c r="H1" s="61" t="s">
        <v>278</v>
      </c>
    </row>
    <row r="3" spans="1:27" x14ac:dyDescent="0.3">
      <c r="A3" s="68" t="s">
        <v>279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280</v>
      </c>
      <c r="B4" s="67"/>
      <c r="C4" s="67"/>
      <c r="E4" s="69" t="s">
        <v>281</v>
      </c>
      <c r="F4" s="70"/>
      <c r="G4" s="70"/>
      <c r="H4" s="71"/>
      <c r="J4" s="69" t="s">
        <v>282</v>
      </c>
      <c r="K4" s="70"/>
      <c r="L4" s="71"/>
      <c r="N4" s="67" t="s">
        <v>331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284</v>
      </c>
      <c r="C5" s="65" t="s">
        <v>285</v>
      </c>
      <c r="E5" s="65"/>
      <c r="F5" s="65" t="s">
        <v>49</v>
      </c>
      <c r="G5" s="65" t="s">
        <v>332</v>
      </c>
      <c r="H5" s="65" t="s">
        <v>45</v>
      </c>
      <c r="J5" s="65"/>
      <c r="K5" s="65" t="s">
        <v>286</v>
      </c>
      <c r="L5" s="65" t="s">
        <v>287</v>
      </c>
      <c r="N5" s="65"/>
      <c r="O5" s="65" t="s">
        <v>288</v>
      </c>
      <c r="P5" s="65" t="s">
        <v>333</v>
      </c>
      <c r="Q5" s="65" t="s">
        <v>290</v>
      </c>
      <c r="R5" s="65" t="s">
        <v>291</v>
      </c>
      <c r="S5" s="65" t="s">
        <v>285</v>
      </c>
      <c r="U5" s="65"/>
      <c r="V5" s="65" t="s">
        <v>288</v>
      </c>
      <c r="W5" s="65" t="s">
        <v>334</v>
      </c>
      <c r="X5" s="65" t="s">
        <v>290</v>
      </c>
      <c r="Y5" s="65" t="s">
        <v>291</v>
      </c>
      <c r="Z5" s="65" t="s">
        <v>335</v>
      </c>
    </row>
    <row r="6" spans="1:27" x14ac:dyDescent="0.3">
      <c r="A6" s="65" t="s">
        <v>336</v>
      </c>
      <c r="B6" s="65">
        <v>1900</v>
      </c>
      <c r="C6" s="65">
        <v>2807.6635999999999</v>
      </c>
      <c r="E6" s="65" t="s">
        <v>292</v>
      </c>
      <c r="F6" s="65">
        <v>55</v>
      </c>
      <c r="G6" s="65">
        <v>15</v>
      </c>
      <c r="H6" s="65">
        <v>7</v>
      </c>
      <c r="J6" s="65" t="s">
        <v>292</v>
      </c>
      <c r="K6" s="65">
        <v>0.1</v>
      </c>
      <c r="L6" s="65">
        <v>4</v>
      </c>
      <c r="N6" s="65" t="s">
        <v>293</v>
      </c>
      <c r="O6" s="65">
        <v>40</v>
      </c>
      <c r="P6" s="65">
        <v>50</v>
      </c>
      <c r="Q6" s="65">
        <v>0</v>
      </c>
      <c r="R6" s="65">
        <v>0</v>
      </c>
      <c r="S6" s="65">
        <v>145.27791999999999</v>
      </c>
      <c r="U6" s="65" t="s">
        <v>294</v>
      </c>
      <c r="V6" s="65">
        <v>0</v>
      </c>
      <c r="W6" s="65">
        <v>0</v>
      </c>
      <c r="X6" s="65">
        <v>20</v>
      </c>
      <c r="Y6" s="65">
        <v>0</v>
      </c>
      <c r="Z6" s="65">
        <v>60.332695000000001</v>
      </c>
    </row>
    <row r="7" spans="1:27" x14ac:dyDescent="0.3">
      <c r="E7" s="65" t="s">
        <v>295</v>
      </c>
      <c r="F7" s="65">
        <v>65</v>
      </c>
      <c r="G7" s="65">
        <v>30</v>
      </c>
      <c r="H7" s="65">
        <v>20</v>
      </c>
      <c r="J7" s="65" t="s">
        <v>296</v>
      </c>
      <c r="K7" s="65">
        <v>1</v>
      </c>
      <c r="L7" s="65">
        <v>10</v>
      </c>
    </row>
    <row r="8" spans="1:27" x14ac:dyDescent="0.3">
      <c r="E8" s="65" t="s">
        <v>297</v>
      </c>
      <c r="F8" s="65">
        <v>57.261000000000003</v>
      </c>
      <c r="G8" s="65">
        <v>17.605</v>
      </c>
      <c r="H8" s="65">
        <v>25.134</v>
      </c>
      <c r="J8" s="65" t="s">
        <v>297</v>
      </c>
      <c r="K8" s="65">
        <v>9.6950000000000003</v>
      </c>
      <c r="L8" s="65">
        <v>21.577000000000002</v>
      </c>
    </row>
    <row r="13" spans="1:27" x14ac:dyDescent="0.3">
      <c r="A13" s="66" t="s">
        <v>298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337</v>
      </c>
      <c r="B14" s="67"/>
      <c r="C14" s="67"/>
      <c r="D14" s="67"/>
      <c r="E14" s="67"/>
      <c r="F14" s="67"/>
      <c r="H14" s="67" t="s">
        <v>338</v>
      </c>
      <c r="I14" s="67"/>
      <c r="J14" s="67"/>
      <c r="K14" s="67"/>
      <c r="L14" s="67"/>
      <c r="M14" s="67"/>
      <c r="O14" s="67" t="s">
        <v>299</v>
      </c>
      <c r="P14" s="67"/>
      <c r="Q14" s="67"/>
      <c r="R14" s="67"/>
      <c r="S14" s="67"/>
      <c r="T14" s="67"/>
      <c r="V14" s="67" t="s">
        <v>300</v>
      </c>
      <c r="W14" s="67"/>
      <c r="X14" s="67"/>
      <c r="Y14" s="67"/>
      <c r="Z14" s="67"/>
      <c r="AA14" s="67"/>
    </row>
    <row r="15" spans="1:27" x14ac:dyDescent="0.3">
      <c r="A15" s="65"/>
      <c r="B15" s="65" t="s">
        <v>302</v>
      </c>
      <c r="C15" s="65" t="s">
        <v>289</v>
      </c>
      <c r="D15" s="65" t="s">
        <v>290</v>
      </c>
      <c r="E15" s="65" t="s">
        <v>291</v>
      </c>
      <c r="F15" s="65" t="s">
        <v>339</v>
      </c>
      <c r="H15" s="65"/>
      <c r="I15" s="65" t="s">
        <v>288</v>
      </c>
      <c r="J15" s="65" t="s">
        <v>301</v>
      </c>
      <c r="K15" s="65" t="s">
        <v>290</v>
      </c>
      <c r="L15" s="65" t="s">
        <v>340</v>
      </c>
      <c r="M15" s="65" t="s">
        <v>285</v>
      </c>
      <c r="O15" s="65"/>
      <c r="P15" s="65" t="s">
        <v>341</v>
      </c>
      <c r="Q15" s="65" t="s">
        <v>289</v>
      </c>
      <c r="R15" s="65" t="s">
        <v>342</v>
      </c>
      <c r="S15" s="65" t="s">
        <v>291</v>
      </c>
      <c r="T15" s="65" t="s">
        <v>285</v>
      </c>
      <c r="V15" s="65"/>
      <c r="W15" s="65" t="s">
        <v>288</v>
      </c>
      <c r="X15" s="65" t="s">
        <v>289</v>
      </c>
      <c r="Y15" s="65" t="s">
        <v>313</v>
      </c>
      <c r="Z15" s="65" t="s">
        <v>303</v>
      </c>
      <c r="AA15" s="65" t="s">
        <v>335</v>
      </c>
    </row>
    <row r="16" spans="1:27" x14ac:dyDescent="0.3">
      <c r="A16" s="65" t="s">
        <v>304</v>
      </c>
      <c r="B16" s="65">
        <v>450</v>
      </c>
      <c r="C16" s="65">
        <v>650</v>
      </c>
      <c r="D16" s="65">
        <v>0</v>
      </c>
      <c r="E16" s="65">
        <v>3000</v>
      </c>
      <c r="F16" s="65">
        <v>1345.4684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50.963419999999999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12.021174999999999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657.52719999999999</v>
      </c>
    </row>
    <row r="23" spans="1:62" x14ac:dyDescent="0.3">
      <c r="A23" s="66" t="s">
        <v>305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306</v>
      </c>
      <c r="B24" s="67"/>
      <c r="C24" s="67"/>
      <c r="D24" s="67"/>
      <c r="E24" s="67"/>
      <c r="F24" s="67"/>
      <c r="H24" s="67" t="s">
        <v>307</v>
      </c>
      <c r="I24" s="67"/>
      <c r="J24" s="67"/>
      <c r="K24" s="67"/>
      <c r="L24" s="67"/>
      <c r="M24" s="67"/>
      <c r="O24" s="67" t="s">
        <v>308</v>
      </c>
      <c r="P24" s="67"/>
      <c r="Q24" s="67"/>
      <c r="R24" s="67"/>
      <c r="S24" s="67"/>
      <c r="T24" s="67"/>
      <c r="V24" s="67" t="s">
        <v>309</v>
      </c>
      <c r="W24" s="67"/>
      <c r="X24" s="67"/>
      <c r="Y24" s="67"/>
      <c r="Z24" s="67"/>
      <c r="AA24" s="67"/>
      <c r="AC24" s="67" t="s">
        <v>310</v>
      </c>
      <c r="AD24" s="67"/>
      <c r="AE24" s="67"/>
      <c r="AF24" s="67"/>
      <c r="AG24" s="67"/>
      <c r="AH24" s="67"/>
      <c r="AJ24" s="67" t="s">
        <v>311</v>
      </c>
      <c r="AK24" s="67"/>
      <c r="AL24" s="67"/>
      <c r="AM24" s="67"/>
      <c r="AN24" s="67"/>
      <c r="AO24" s="67"/>
      <c r="AQ24" s="67" t="s">
        <v>312</v>
      </c>
      <c r="AR24" s="67"/>
      <c r="AS24" s="67"/>
      <c r="AT24" s="67"/>
      <c r="AU24" s="67"/>
      <c r="AV24" s="67"/>
      <c r="AX24" s="67" t="s">
        <v>343</v>
      </c>
      <c r="AY24" s="67"/>
      <c r="AZ24" s="67"/>
      <c r="BA24" s="67"/>
      <c r="BB24" s="67"/>
      <c r="BC24" s="67"/>
      <c r="BE24" s="67" t="s">
        <v>344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288</v>
      </c>
      <c r="C25" s="65" t="s">
        <v>289</v>
      </c>
      <c r="D25" s="65" t="s">
        <v>342</v>
      </c>
      <c r="E25" s="65" t="s">
        <v>291</v>
      </c>
      <c r="F25" s="65" t="s">
        <v>285</v>
      </c>
      <c r="H25" s="65"/>
      <c r="I25" s="65" t="s">
        <v>288</v>
      </c>
      <c r="J25" s="65" t="s">
        <v>289</v>
      </c>
      <c r="K25" s="65" t="s">
        <v>290</v>
      </c>
      <c r="L25" s="65" t="s">
        <v>291</v>
      </c>
      <c r="M25" s="65" t="s">
        <v>339</v>
      </c>
      <c r="O25" s="65"/>
      <c r="P25" s="65" t="s">
        <v>288</v>
      </c>
      <c r="Q25" s="65" t="s">
        <v>334</v>
      </c>
      <c r="R25" s="65" t="s">
        <v>290</v>
      </c>
      <c r="S25" s="65" t="s">
        <v>291</v>
      </c>
      <c r="T25" s="65" t="s">
        <v>285</v>
      </c>
      <c r="V25" s="65"/>
      <c r="W25" s="65" t="s">
        <v>288</v>
      </c>
      <c r="X25" s="65" t="s">
        <v>289</v>
      </c>
      <c r="Y25" s="65" t="s">
        <v>290</v>
      </c>
      <c r="Z25" s="65" t="s">
        <v>291</v>
      </c>
      <c r="AA25" s="65" t="s">
        <v>285</v>
      </c>
      <c r="AC25" s="65"/>
      <c r="AD25" s="65" t="s">
        <v>288</v>
      </c>
      <c r="AE25" s="65" t="s">
        <v>289</v>
      </c>
      <c r="AF25" s="65" t="s">
        <v>290</v>
      </c>
      <c r="AG25" s="65" t="s">
        <v>291</v>
      </c>
      <c r="AH25" s="65" t="s">
        <v>285</v>
      </c>
      <c r="AJ25" s="65"/>
      <c r="AK25" s="65" t="s">
        <v>288</v>
      </c>
      <c r="AL25" s="65" t="s">
        <v>289</v>
      </c>
      <c r="AM25" s="65" t="s">
        <v>313</v>
      </c>
      <c r="AN25" s="65" t="s">
        <v>291</v>
      </c>
      <c r="AO25" s="65" t="s">
        <v>285</v>
      </c>
      <c r="AQ25" s="65"/>
      <c r="AR25" s="65" t="s">
        <v>288</v>
      </c>
      <c r="AS25" s="65" t="s">
        <v>289</v>
      </c>
      <c r="AT25" s="65" t="s">
        <v>290</v>
      </c>
      <c r="AU25" s="65" t="s">
        <v>291</v>
      </c>
      <c r="AV25" s="65" t="s">
        <v>285</v>
      </c>
      <c r="AX25" s="65"/>
      <c r="AY25" s="65" t="s">
        <v>288</v>
      </c>
      <c r="AZ25" s="65" t="s">
        <v>289</v>
      </c>
      <c r="BA25" s="65" t="s">
        <v>290</v>
      </c>
      <c r="BB25" s="65" t="s">
        <v>345</v>
      </c>
      <c r="BC25" s="65" t="s">
        <v>285</v>
      </c>
      <c r="BE25" s="65"/>
      <c r="BF25" s="65" t="s">
        <v>288</v>
      </c>
      <c r="BG25" s="65" t="s">
        <v>301</v>
      </c>
      <c r="BH25" s="65" t="s">
        <v>290</v>
      </c>
      <c r="BI25" s="65" t="s">
        <v>291</v>
      </c>
      <c r="BJ25" s="65" t="s">
        <v>285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294.60955999999999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3.4345783999999999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3.1528246000000002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30.745200000000001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5.7793326</v>
      </c>
      <c r="AJ26" s="65" t="s">
        <v>346</v>
      </c>
      <c r="AK26" s="65">
        <v>320</v>
      </c>
      <c r="AL26" s="65">
        <v>400</v>
      </c>
      <c r="AM26" s="65">
        <v>0</v>
      </c>
      <c r="AN26" s="65">
        <v>1000</v>
      </c>
      <c r="AO26" s="65">
        <v>1238.2755999999999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20.752704999999999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5.7923764999999996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3.9138004999999998</v>
      </c>
    </row>
    <row r="33" spans="1:68" x14ac:dyDescent="0.3">
      <c r="A33" s="66" t="s">
        <v>314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347</v>
      </c>
      <c r="B34" s="67"/>
      <c r="C34" s="67"/>
      <c r="D34" s="67"/>
      <c r="E34" s="67"/>
      <c r="F34" s="67"/>
      <c r="H34" s="67" t="s">
        <v>315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316</v>
      </c>
      <c r="W34" s="67"/>
      <c r="X34" s="67"/>
      <c r="Y34" s="67"/>
      <c r="Z34" s="67"/>
      <c r="AA34" s="67"/>
      <c r="AC34" s="67" t="s">
        <v>317</v>
      </c>
      <c r="AD34" s="67"/>
      <c r="AE34" s="67"/>
      <c r="AF34" s="67"/>
      <c r="AG34" s="67"/>
      <c r="AH34" s="67"/>
      <c r="AJ34" s="67" t="s">
        <v>318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288</v>
      </c>
      <c r="C35" s="65" t="s">
        <v>289</v>
      </c>
      <c r="D35" s="65" t="s">
        <v>290</v>
      </c>
      <c r="E35" s="65" t="s">
        <v>291</v>
      </c>
      <c r="F35" s="65" t="s">
        <v>285</v>
      </c>
      <c r="H35" s="65"/>
      <c r="I35" s="65" t="s">
        <v>288</v>
      </c>
      <c r="J35" s="65" t="s">
        <v>301</v>
      </c>
      <c r="K35" s="65" t="s">
        <v>313</v>
      </c>
      <c r="L35" s="65" t="s">
        <v>345</v>
      </c>
      <c r="M35" s="65" t="s">
        <v>285</v>
      </c>
      <c r="O35" s="65"/>
      <c r="P35" s="65" t="s">
        <v>288</v>
      </c>
      <c r="Q35" s="65" t="s">
        <v>289</v>
      </c>
      <c r="R35" s="65" t="s">
        <v>290</v>
      </c>
      <c r="S35" s="65" t="s">
        <v>291</v>
      </c>
      <c r="T35" s="65" t="s">
        <v>285</v>
      </c>
      <c r="V35" s="65"/>
      <c r="W35" s="65" t="s">
        <v>288</v>
      </c>
      <c r="X35" s="65" t="s">
        <v>289</v>
      </c>
      <c r="Y35" s="65" t="s">
        <v>290</v>
      </c>
      <c r="Z35" s="65" t="s">
        <v>340</v>
      </c>
      <c r="AA35" s="65" t="s">
        <v>339</v>
      </c>
      <c r="AC35" s="65"/>
      <c r="AD35" s="65" t="s">
        <v>288</v>
      </c>
      <c r="AE35" s="65" t="s">
        <v>289</v>
      </c>
      <c r="AF35" s="65" t="s">
        <v>342</v>
      </c>
      <c r="AG35" s="65" t="s">
        <v>291</v>
      </c>
      <c r="AH35" s="65" t="s">
        <v>285</v>
      </c>
      <c r="AJ35" s="65"/>
      <c r="AK35" s="65" t="s">
        <v>288</v>
      </c>
      <c r="AL35" s="65" t="s">
        <v>289</v>
      </c>
      <c r="AM35" s="65" t="s">
        <v>290</v>
      </c>
      <c r="AN35" s="65" t="s">
        <v>291</v>
      </c>
      <c r="AO35" s="65" t="s">
        <v>339</v>
      </c>
    </row>
    <row r="36" spans="1:68" x14ac:dyDescent="0.3">
      <c r="A36" s="65" t="s">
        <v>17</v>
      </c>
      <c r="B36" s="65">
        <v>510</v>
      </c>
      <c r="C36" s="65">
        <v>700</v>
      </c>
      <c r="D36" s="65">
        <v>0</v>
      </c>
      <c r="E36" s="65">
        <v>2500</v>
      </c>
      <c r="F36" s="65">
        <v>1301.4646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2351.7968999999998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13437.391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6939.9750000000004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291.95031999999998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288.08710000000002</v>
      </c>
    </row>
    <row r="43" spans="1:68" x14ac:dyDescent="0.3">
      <c r="A43" s="66" t="s">
        <v>319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348</v>
      </c>
      <c r="B44" s="67"/>
      <c r="C44" s="67"/>
      <c r="D44" s="67"/>
      <c r="E44" s="67"/>
      <c r="F44" s="67"/>
      <c r="H44" s="67" t="s">
        <v>320</v>
      </c>
      <c r="I44" s="67"/>
      <c r="J44" s="67"/>
      <c r="K44" s="67"/>
      <c r="L44" s="67"/>
      <c r="M44" s="67"/>
      <c r="O44" s="67" t="s">
        <v>321</v>
      </c>
      <c r="P44" s="67"/>
      <c r="Q44" s="67"/>
      <c r="R44" s="67"/>
      <c r="S44" s="67"/>
      <c r="T44" s="67"/>
      <c r="V44" s="67" t="s">
        <v>322</v>
      </c>
      <c r="W44" s="67"/>
      <c r="X44" s="67"/>
      <c r="Y44" s="67"/>
      <c r="Z44" s="67"/>
      <c r="AA44" s="67"/>
      <c r="AC44" s="67" t="s">
        <v>323</v>
      </c>
      <c r="AD44" s="67"/>
      <c r="AE44" s="67"/>
      <c r="AF44" s="67"/>
      <c r="AG44" s="67"/>
      <c r="AH44" s="67"/>
      <c r="AJ44" s="67" t="s">
        <v>324</v>
      </c>
      <c r="AK44" s="67"/>
      <c r="AL44" s="67"/>
      <c r="AM44" s="67"/>
      <c r="AN44" s="67"/>
      <c r="AO44" s="67"/>
      <c r="AQ44" s="67" t="s">
        <v>325</v>
      </c>
      <c r="AR44" s="67"/>
      <c r="AS44" s="67"/>
      <c r="AT44" s="67"/>
      <c r="AU44" s="67"/>
      <c r="AV44" s="67"/>
      <c r="AX44" s="67" t="s">
        <v>326</v>
      </c>
      <c r="AY44" s="67"/>
      <c r="AZ44" s="67"/>
      <c r="BA44" s="67"/>
      <c r="BB44" s="67"/>
      <c r="BC44" s="67"/>
      <c r="BE44" s="67" t="s">
        <v>327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288</v>
      </c>
      <c r="C45" s="65" t="s">
        <v>289</v>
      </c>
      <c r="D45" s="65" t="s">
        <v>290</v>
      </c>
      <c r="E45" s="65" t="s">
        <v>291</v>
      </c>
      <c r="F45" s="65" t="s">
        <v>285</v>
      </c>
      <c r="H45" s="65"/>
      <c r="I45" s="65" t="s">
        <v>288</v>
      </c>
      <c r="J45" s="65" t="s">
        <v>289</v>
      </c>
      <c r="K45" s="65" t="s">
        <v>313</v>
      </c>
      <c r="L45" s="65" t="s">
        <v>291</v>
      </c>
      <c r="M45" s="65" t="s">
        <v>285</v>
      </c>
      <c r="O45" s="65"/>
      <c r="P45" s="65" t="s">
        <v>349</v>
      </c>
      <c r="Q45" s="65" t="s">
        <v>289</v>
      </c>
      <c r="R45" s="65" t="s">
        <v>290</v>
      </c>
      <c r="S45" s="65" t="s">
        <v>291</v>
      </c>
      <c r="T45" s="65" t="s">
        <v>285</v>
      </c>
      <c r="V45" s="65"/>
      <c r="W45" s="65" t="s">
        <v>288</v>
      </c>
      <c r="X45" s="65" t="s">
        <v>334</v>
      </c>
      <c r="Y45" s="65" t="s">
        <v>290</v>
      </c>
      <c r="Z45" s="65" t="s">
        <v>340</v>
      </c>
      <c r="AA45" s="65" t="s">
        <v>285</v>
      </c>
      <c r="AC45" s="65"/>
      <c r="AD45" s="65" t="s">
        <v>288</v>
      </c>
      <c r="AE45" s="65" t="s">
        <v>289</v>
      </c>
      <c r="AF45" s="65" t="s">
        <v>290</v>
      </c>
      <c r="AG45" s="65" t="s">
        <v>340</v>
      </c>
      <c r="AH45" s="65" t="s">
        <v>285</v>
      </c>
      <c r="AJ45" s="65"/>
      <c r="AK45" s="65" t="s">
        <v>288</v>
      </c>
      <c r="AL45" s="65" t="s">
        <v>289</v>
      </c>
      <c r="AM45" s="65" t="s">
        <v>290</v>
      </c>
      <c r="AN45" s="65" t="s">
        <v>345</v>
      </c>
      <c r="AO45" s="65" t="s">
        <v>285</v>
      </c>
      <c r="AQ45" s="65"/>
      <c r="AR45" s="65" t="s">
        <v>288</v>
      </c>
      <c r="AS45" s="65" t="s">
        <v>289</v>
      </c>
      <c r="AT45" s="65" t="s">
        <v>290</v>
      </c>
      <c r="AU45" s="65" t="s">
        <v>291</v>
      </c>
      <c r="AV45" s="65" t="s">
        <v>335</v>
      </c>
      <c r="AX45" s="65"/>
      <c r="AY45" s="65" t="s">
        <v>341</v>
      </c>
      <c r="AZ45" s="65" t="s">
        <v>289</v>
      </c>
      <c r="BA45" s="65" t="s">
        <v>313</v>
      </c>
      <c r="BB45" s="65" t="s">
        <v>291</v>
      </c>
      <c r="BC45" s="65" t="s">
        <v>335</v>
      </c>
      <c r="BE45" s="65"/>
      <c r="BF45" s="65" t="s">
        <v>288</v>
      </c>
      <c r="BG45" s="65" t="s">
        <v>334</v>
      </c>
      <c r="BH45" s="65" t="s">
        <v>290</v>
      </c>
      <c r="BI45" s="65" t="s">
        <v>340</v>
      </c>
      <c r="BJ45" s="65" t="s">
        <v>285</v>
      </c>
    </row>
    <row r="46" spans="1:68" x14ac:dyDescent="0.3">
      <c r="A46" s="65" t="s">
        <v>23</v>
      </c>
      <c r="B46" s="65">
        <v>11</v>
      </c>
      <c r="C46" s="65">
        <v>14</v>
      </c>
      <c r="D46" s="65">
        <v>0</v>
      </c>
      <c r="E46" s="65">
        <v>45</v>
      </c>
      <c r="F46" s="65">
        <v>37.896464999999999</v>
      </c>
      <c r="H46" s="65" t="s">
        <v>24</v>
      </c>
      <c r="I46" s="65">
        <v>7</v>
      </c>
      <c r="J46" s="65">
        <v>8</v>
      </c>
      <c r="K46" s="65">
        <v>0</v>
      </c>
      <c r="L46" s="65">
        <v>35</v>
      </c>
      <c r="M46" s="65">
        <v>22.26839</v>
      </c>
      <c r="O46" s="65" t="s">
        <v>328</v>
      </c>
      <c r="P46" s="65">
        <v>600</v>
      </c>
      <c r="Q46" s="65">
        <v>800</v>
      </c>
      <c r="R46" s="65">
        <v>0</v>
      </c>
      <c r="S46" s="65">
        <v>10000</v>
      </c>
      <c r="T46" s="65">
        <v>1630.7941000000001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5.2580654999999997E-2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5.2701169999999999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430.97789999999998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139.82671999999999</v>
      </c>
      <c r="AX46" s="65" t="s">
        <v>329</v>
      </c>
      <c r="AY46" s="65"/>
      <c r="AZ46" s="65"/>
      <c r="BA46" s="65"/>
      <c r="BB46" s="65"/>
      <c r="BC46" s="65"/>
      <c r="BE46" s="65" t="s">
        <v>350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13:AA13"/>
    <mergeCell ref="A14:F14"/>
    <mergeCell ref="H14:M14"/>
    <mergeCell ref="O14:T14"/>
    <mergeCell ref="V14:AA14"/>
    <mergeCell ref="A23:BJ23"/>
    <mergeCell ref="A3:Z3"/>
    <mergeCell ref="A4:C4"/>
    <mergeCell ref="E4:H4"/>
    <mergeCell ref="J4:L4"/>
    <mergeCell ref="N4:S4"/>
    <mergeCell ref="U4:Z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sheetData>
    <row r="1" spans="1:113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351</v>
      </c>
      <c r="B2" s="61" t="s">
        <v>352</v>
      </c>
      <c r="C2" s="61" t="s">
        <v>353</v>
      </c>
      <c r="D2" s="61">
        <v>41</v>
      </c>
      <c r="E2" s="61">
        <v>2807.6635999999999</v>
      </c>
      <c r="F2" s="61">
        <v>330.98248000000001</v>
      </c>
      <c r="G2" s="61">
        <v>101.76224999999999</v>
      </c>
      <c r="H2" s="61">
        <v>59.987015</v>
      </c>
      <c r="I2" s="61">
        <v>41.775233999999998</v>
      </c>
      <c r="J2" s="61">
        <v>145.27791999999999</v>
      </c>
      <c r="K2" s="61">
        <v>66.082565000000002</v>
      </c>
      <c r="L2" s="61">
        <v>79.195366000000007</v>
      </c>
      <c r="M2" s="61">
        <v>60.332695000000001</v>
      </c>
      <c r="N2" s="61">
        <v>6.1779520000000003</v>
      </c>
      <c r="O2" s="61">
        <v>36.655709999999999</v>
      </c>
      <c r="P2" s="61">
        <v>2057.6392000000001</v>
      </c>
      <c r="Q2" s="61">
        <v>59.391922000000001</v>
      </c>
      <c r="R2" s="61">
        <v>1345.4684</v>
      </c>
      <c r="S2" s="61">
        <v>243.17285000000001</v>
      </c>
      <c r="T2" s="61">
        <v>13227.545</v>
      </c>
      <c r="U2" s="61">
        <v>12.021174999999999</v>
      </c>
      <c r="V2" s="61">
        <v>50.963419999999999</v>
      </c>
      <c r="W2" s="61">
        <v>657.52719999999999</v>
      </c>
      <c r="X2" s="61">
        <v>294.60955999999999</v>
      </c>
      <c r="Y2" s="61">
        <v>3.4345783999999999</v>
      </c>
      <c r="Z2" s="61">
        <v>3.1528246000000002</v>
      </c>
      <c r="AA2" s="61">
        <v>30.745200000000001</v>
      </c>
      <c r="AB2" s="61">
        <v>5.7793326</v>
      </c>
      <c r="AC2" s="61">
        <v>1238.2755999999999</v>
      </c>
      <c r="AD2" s="61">
        <v>20.752704999999999</v>
      </c>
      <c r="AE2" s="61">
        <v>5.7923764999999996</v>
      </c>
      <c r="AF2" s="61">
        <v>3.9138004999999998</v>
      </c>
      <c r="AG2" s="61">
        <v>1301.4646</v>
      </c>
      <c r="AH2" s="61">
        <v>767.51179999999999</v>
      </c>
      <c r="AI2" s="61">
        <v>533.9529</v>
      </c>
      <c r="AJ2" s="61">
        <v>2351.7968999999998</v>
      </c>
      <c r="AK2" s="61">
        <v>13437.391</v>
      </c>
      <c r="AL2" s="61">
        <v>291.95031999999998</v>
      </c>
      <c r="AM2" s="61">
        <v>6939.9750000000004</v>
      </c>
      <c r="AN2" s="61">
        <v>288.08710000000002</v>
      </c>
      <c r="AO2" s="61">
        <v>37.896464999999999</v>
      </c>
      <c r="AP2" s="61">
        <v>27.494016999999999</v>
      </c>
      <c r="AQ2" s="61">
        <v>10.402448</v>
      </c>
      <c r="AR2" s="61">
        <v>22.26839</v>
      </c>
      <c r="AS2" s="61">
        <v>1630.7941000000001</v>
      </c>
      <c r="AT2" s="61">
        <v>5.2580654999999997E-2</v>
      </c>
      <c r="AU2" s="61">
        <v>5.2701169999999999</v>
      </c>
      <c r="AV2" s="61">
        <v>430.97789999999998</v>
      </c>
      <c r="AW2" s="61">
        <v>139.82671999999999</v>
      </c>
      <c r="AX2" s="61">
        <v>0.56366134000000001</v>
      </c>
      <c r="AY2" s="61">
        <v>2.8813431</v>
      </c>
      <c r="AZ2" s="61">
        <v>643.47649999999999</v>
      </c>
      <c r="BA2" s="61">
        <v>126.75006999999999</v>
      </c>
      <c r="BB2" s="61">
        <v>33.387301999999998</v>
      </c>
      <c r="BC2" s="61">
        <v>40.665109999999999</v>
      </c>
      <c r="BD2" s="61">
        <v>52.660587</v>
      </c>
      <c r="BE2" s="61">
        <v>4.4575880000000003</v>
      </c>
      <c r="BF2" s="61">
        <v>24.060237999999998</v>
      </c>
      <c r="BG2" s="61">
        <v>6.9387240000000003E-3</v>
      </c>
      <c r="BH2" s="61">
        <v>3.4117403999999997E-2</v>
      </c>
      <c r="BI2" s="61">
        <v>2.6098416999999999E-2</v>
      </c>
      <c r="BJ2" s="61">
        <v>0.15456803</v>
      </c>
      <c r="BK2" s="61">
        <v>5.3374800000000001E-4</v>
      </c>
      <c r="BL2" s="61">
        <v>0.48990956000000002</v>
      </c>
      <c r="BM2" s="61">
        <v>7.0165515000000003</v>
      </c>
      <c r="BN2" s="61">
        <v>1.4993699</v>
      </c>
      <c r="BO2" s="61">
        <v>102.21459</v>
      </c>
      <c r="BP2" s="61">
        <v>19.812729999999998</v>
      </c>
      <c r="BQ2" s="61">
        <v>33.680100000000003</v>
      </c>
      <c r="BR2" s="61">
        <v>126.54130600000001</v>
      </c>
      <c r="BS2" s="61">
        <v>64.606639999999999</v>
      </c>
      <c r="BT2" s="61">
        <v>20.855076</v>
      </c>
      <c r="BU2" s="61">
        <v>0.27532030000000002</v>
      </c>
      <c r="BV2" s="61">
        <v>0.21057809999999999</v>
      </c>
      <c r="BW2" s="61">
        <v>1.436518</v>
      </c>
      <c r="BX2" s="61">
        <v>2.7753375</v>
      </c>
      <c r="BY2" s="61">
        <v>0.29310829999999999</v>
      </c>
      <c r="BZ2" s="61">
        <v>1.1099362E-3</v>
      </c>
      <c r="CA2" s="61">
        <v>1.8202151</v>
      </c>
      <c r="CB2" s="61">
        <v>0.14717232999999999</v>
      </c>
      <c r="CC2" s="61">
        <v>0.59040559999999997</v>
      </c>
      <c r="CD2" s="61">
        <v>4.3977570000000004</v>
      </c>
      <c r="CE2" s="61">
        <v>0.22269093000000001</v>
      </c>
      <c r="CF2" s="61">
        <v>0.96375310000000003</v>
      </c>
      <c r="CG2" s="61">
        <v>4.9500000000000003E-7</v>
      </c>
      <c r="CH2" s="61">
        <v>0.11914862</v>
      </c>
      <c r="CI2" s="61">
        <v>2.5328759999999999E-3</v>
      </c>
      <c r="CJ2" s="61">
        <v>8.9127100000000006</v>
      </c>
      <c r="CK2" s="61">
        <v>5.5941699999999997E-2</v>
      </c>
      <c r="CL2" s="61">
        <v>2.7047745999999999</v>
      </c>
      <c r="CM2" s="61">
        <v>6.3639289999999997</v>
      </c>
      <c r="CN2" s="61">
        <v>5499.2592999999997</v>
      </c>
      <c r="CO2" s="61">
        <v>9813.5349999999999</v>
      </c>
      <c r="CP2" s="61">
        <v>8188.6103999999996</v>
      </c>
      <c r="CQ2" s="61">
        <v>2176.5752000000002</v>
      </c>
      <c r="CR2" s="61">
        <v>1213.3937000000001</v>
      </c>
      <c r="CS2" s="61">
        <v>488.95499999999998</v>
      </c>
      <c r="CT2" s="61">
        <v>5769.0673999999999</v>
      </c>
      <c r="CU2" s="61">
        <v>4185.63</v>
      </c>
      <c r="CV2" s="61">
        <v>1307.8514</v>
      </c>
      <c r="CW2" s="61">
        <v>5075.84</v>
      </c>
      <c r="CX2" s="61">
        <v>1413.7113999999999</v>
      </c>
      <c r="CY2" s="61">
        <v>5882.1379999999999</v>
      </c>
      <c r="CZ2" s="61">
        <v>3636.7060000000001</v>
      </c>
      <c r="DA2" s="61">
        <v>9670.6460000000006</v>
      </c>
      <c r="DB2" s="61">
        <v>7247.7740000000003</v>
      </c>
      <c r="DC2" s="61">
        <v>15486.272000000001</v>
      </c>
      <c r="DD2" s="61">
        <v>24479.634999999998</v>
      </c>
      <c r="DE2" s="61">
        <v>5896.5146000000004</v>
      </c>
      <c r="DF2" s="61">
        <v>6919.2466000000004</v>
      </c>
      <c r="DG2" s="61">
        <v>5976.7479999999996</v>
      </c>
      <c r="DH2" s="61">
        <v>284.43310000000002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126.75006999999999</v>
      </c>
      <c r="B6">
        <f>BB2</f>
        <v>33.387301999999998</v>
      </c>
      <c r="C6">
        <f>BC2</f>
        <v>40.665109999999999</v>
      </c>
      <c r="D6">
        <f>BD2</f>
        <v>52.660587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P8" sqref="P8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29168</v>
      </c>
      <c r="C2" s="56">
        <f ca="1">YEAR(TODAY())-YEAR(B2)+IF(TODAY()&gt;=DATE(YEAR(TODAY()),MONTH(B2),DAY(B2)),0,-1)</f>
        <v>41</v>
      </c>
      <c r="E2" s="52">
        <v>162.30000000000001</v>
      </c>
      <c r="F2" s="53" t="s">
        <v>275</v>
      </c>
      <c r="G2" s="52">
        <v>65.8</v>
      </c>
      <c r="H2" s="51" t="s">
        <v>40</v>
      </c>
      <c r="I2" s="72">
        <f>ROUND(G3/E3^2,1)</f>
        <v>25</v>
      </c>
    </row>
    <row r="3" spans="1:9" x14ac:dyDescent="0.3">
      <c r="E3" s="51">
        <f>E2/100</f>
        <v>1.6230000000000002</v>
      </c>
      <c r="F3" s="51" t="s">
        <v>39</v>
      </c>
      <c r="G3" s="51">
        <f>G2</f>
        <v>65.8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44257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강경심, ID : H1900617)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06월 17일 10:35:06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F14" sqref="F14:I15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44257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41</v>
      </c>
      <c r="G12" s="94"/>
      <c r="H12" s="94"/>
      <c r="I12" s="94"/>
      <c r="K12" s="123">
        <f>'개인정보 및 신체계측 입력'!E2</f>
        <v>162.30000000000001</v>
      </c>
      <c r="L12" s="124"/>
      <c r="M12" s="117">
        <f>'개인정보 및 신체계측 입력'!G2</f>
        <v>65.8</v>
      </c>
      <c r="N12" s="118"/>
      <c r="O12" s="113" t="s">
        <v>270</v>
      </c>
      <c r="P12" s="107"/>
      <c r="Q12" s="90">
        <f>'개인정보 및 신체계측 입력'!I2</f>
        <v>25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강경심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57.261000000000003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17.605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25.134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21.6</v>
      </c>
      <c r="L72" s="36" t="s">
        <v>52</v>
      </c>
      <c r="M72" s="36">
        <f>ROUND('DRIs DATA'!K8,1)</f>
        <v>9.6999999999999993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179.4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424.7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294.61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385.29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162.68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895.83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378.96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1900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2021-07-05T05:55:52Z</dcterms:modified>
</cp:coreProperties>
</file>