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<sst xmlns="http://schemas.openxmlformats.org/spreadsheetml/2006/main" count="692" uniqueCount="349">
  <si>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</si>
  <si>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</si>
  <si>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</si>
  <si>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</si>
  <si>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</si>
  <si>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</si>
  <si>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</si>
  <si>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</si>
  <si>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</si>
  <si>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</si>
  <si>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</si>
  <si>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</si>
  <si>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</si>
  <si>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</si>
  <si>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</si>
  <si>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</si>
  <si>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</si>
  <si>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</si>
  <si>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</si>
  <si>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</si>
  <si>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</si>
  <si>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</si>
  <si>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</si>
  <si>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</si>
  <si>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</si>
  <si>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</si>
  <si>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</si>
  <si>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</si>
  <si>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</si>
  <si>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</si>
  <si>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</si>
  <si>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</si>
  <si>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</si>
  <si>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</si>
  <si>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</si>
  <si>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</si>
  <si>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</si>
  <si>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</si>
  <si>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</si>
  <si>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</si>
  <si>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</si>
  <si>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</si>
  <si>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</si>
  <si>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</si>
  <si>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</si>
  <si>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</si>
  <si>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</si>
  <si>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</si>
  <si>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</si>
  <si>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</si>
  <si>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</si>
  <si>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</si>
  <si>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</si>
  <si>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</si>
  <si>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</si>
  <si>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</si>
  <si>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</si>
  <si>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</si>
  <si>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</si>
  <si>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</si>
  <si>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</si>
  <si>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</si>
  <si>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</si>
  <si>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</si>
  <si>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</si>
  <si>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</si>
  <si>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</si>
  <si>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</si>
  <si>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</si>
  <si>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</si>
  <si>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</si>
  <si>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</si>
  <si>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</si>
  <si>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</si>
  <si>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</si>
  <si>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</si>
  <si>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</si>
  <si>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</si>
  <si>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</si>
  <si>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</si>
  <si>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</si>
  <si>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</si>
  <si>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</si>
  <si>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</si>
  <si>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</si>
  <si>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</si>
  <si>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</si>
  <si>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</si>
  <si>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</si>
  <si>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</si>
  <si>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</si>
  <si>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</si>
  <si>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</si>
  <si>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</si>
  <si>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</si>
  <si>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</si>
  <si>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</si>
  <si>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</si>
  <si>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</si>
  <si>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</si>
  <si>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</si>
  <si>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</si>
  <si>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</si>
  <si>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</si>
  <si>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</si>
  <si>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</si>
  <si>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</si>
  <si>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</si>
  <si>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</si>
  <si>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</si>
  <si>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</si>
  <si>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</si>
  <si>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</si>
  <si>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</si>
  <si>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</si>
  <si>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</si>
  <si>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</si>
  <si>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</si>
  <si>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</si>
  <si>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</si>
  <si>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</si>
  <si>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</si>
  <si>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</si>
  <si>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</si>
  <si>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</si>
  <si>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</si>
  <si>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</si>
  <si>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</si>
  <si>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</si>
  <si>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</si>
  <si>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</si>
  <si>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</si>
  <si>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</si>
  <si>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</si>
  <si>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</si>
  <si>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</si>
  <si>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</si>
  <si>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</si>
  <si>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</si>
  <si>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</si>
  <si>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</si>
  <si>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</si>
  <si>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</si>
  <si>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</si>
  <si>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</si>
  <si>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</si>
  <si>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</si>
  <si>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</si>
  <si>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</si>
  <si>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</si>
  <si>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</si>
  <si>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</si>
  <si>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</si>
  <si>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</si>
  <si>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</si>
  <si>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</si>
  <si>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</si>
  <si>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</si>
  <si>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</si>
  <si>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</si>
  <si>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</si>
  <si>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</si>
  <si>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</si>
  <si>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</si>
  <si>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</si>
  <si>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</si>
  <si>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</si>
  <si>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</si>
  <si>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</si>
  <si>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</si>
  <si>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</si>
  <si>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</si>
  <si>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</si>
  <si>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</si>
  <si>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</si>
  <si>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</si>
  <si>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</si>
  <si>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</si>
  <si>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</si>
  <si>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</si>
  <si>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</si>
  <si>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</si>
  <si>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</si>
  <si>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</si>
  <si>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</si>
  <si>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</si>
  <si>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</si>
  <si>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</si>
  <si>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</si>
  <si>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</si>
  <si>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</si>
  <si>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</si>
  <si>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</si>
  <si>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</si>
  <si>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</si>
  <si>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</si>
  <si>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</si>
  <si>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</si>
  <si>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</si>
  <si>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</si>
  <si>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</si>
  <si>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</si>
  <si>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</si>
  <si>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</si>
  <si>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</si>
  <si>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</si>
  <si>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</si>
  <si>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</si>
  <si>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</si>
  <si>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</si>
  <si>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</si>
  <si>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</si>
  <si>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</si>
  <si>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</si>
  <si>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</si>
  <si>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</si>
  <si>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</si>
  <si>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</si>
  <si>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</si>
  <si>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</si>
  <si>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</si>
  <si>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</si>
  <si>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</si>
  <si>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</si>
  <si>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</si>
  <si>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</si>
  <si>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</si>
  <si>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</si>
  <si>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</si>
  <si>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</si>
  <si>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</si>
  <si>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</si>
  <si>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</si>
  <si>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</si>
  <si>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</si>
  <si>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</si>
  <si>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</si>
  <si>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</si>
  <si>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</si>
  <si>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</si>
  <si>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</si>
  <si>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</si>
  <si>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</si>
  <si>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</si>
  <si>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</si>
  <si>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</si>
  <si>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</si>
  <si>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</si>
  <si>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</si>
  <si>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</si>
  <si>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</si>
  <si>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</si>
  <si>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</si>
  <si>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</si>
  <si>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</si>
  <si>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</si>
  <si>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</si>
  <si>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</si>
  <si>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</si>
  <si>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</si>
  <si>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</si>
  <si>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</si>
  <si>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</si>
  <si>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</si>
  <si>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</si>
  <si>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</si>
  <si>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</si>
  <si>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</si>
  <si>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</si>
  <si>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</si>
  <si>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</si>
  <si>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</si>
  <si>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</si>
  <si>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</si>
  <si>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</si>
  <si>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</si>
  <si>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</si>
  <si>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(설문지 : FFQ 95문항 설문지, 사용자 : 성채은, ID : H1900618)</t>
  </si>
  <si>
    <t>출력시각</t>
    <phoneticPr fontId="1" type="noConversion"/>
  </si>
  <si>
    <t>2021년 06월 29일 09:44:52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</si>
  <si>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</si>
  <si>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</si>
  <si>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</si>
  <si>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</si>
  <si>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</si>
  <si>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</si>
  <si>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</si>
  <si>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</si>
  <si>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</si>
  <si>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</si>
  <si>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</si>
  <si>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</si>
  <si>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</si>
  <si>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</si>
  <si>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</si>
  <si>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</si>
  <si>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</si>
  <si>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평균필요량</t>
    <phoneticPr fontId="1" type="noConversion"/>
  </si>
  <si>
    <t>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</si>
  <si>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</si>
  <si>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</si>
  <si>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</si>
  <si>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</si>
  <si>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</si>
  <si>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</si>
  <si>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</si>
  <si>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</si>
  <si>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</si>
  <si>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</si>
  <si>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</si>
  <si>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상한섭취량</t>
    <phoneticPr fontId="1" type="noConversion"/>
  </si>
  <si>
    <t>권장섭취량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</si>
  <si>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</si>
  <si>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</si>
  <si>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</si>
  <si>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</si>
  <si>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</si>
  <si>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</si>
  <si>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</si>
  <si>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</si>
  <si>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</si>
  <si>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</si>
  <si>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</si>
  <si>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</si>
  <si>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</si>
  <si>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</si>
  <si>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</si>
  <si>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</si>
  <si>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</si>
  <si>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</si>
  <si>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</si>
  <si>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</si>
  <si>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충분섭취량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</si>
  <si>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</si>
  <si>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</si>
  <si>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</si>
  <si>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</si>
  <si>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</si>
  <si>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</si>
  <si>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</si>
  <si>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</si>
  <si>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</si>
  <si>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</si>
  <si>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</si>
  <si>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</si>
  <si>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</si>
  <si>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H1900618</t>
  </si>
  <si>
    <t>성채은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</si>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</sst>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73.061449999999994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668456"/>
        <c:axId val="258866704"/>
      </c:barChart>
      <c:catAx>
        <c:axId val="21566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66704"/>
        <c:crosses val="autoZero"/>
        <c:auto val="1"/>
        <c:lblAlgn val="ctr"/>
        <c:lblOffset val="100"/>
        <c:noMultiLvlLbl val="0"/>
      </c:catAx>
      <c:valAx>
        <c:axId val="25886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668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3.4367236999999999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42664"/>
        <c:axId val="259441880"/>
      </c:barChart>
      <c:catAx>
        <c:axId val="25944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41880"/>
        <c:crosses val="autoZero"/>
        <c:auto val="1"/>
        <c:lblAlgn val="ctr"/>
        <c:lblOffset val="100"/>
        <c:noMultiLvlLbl val="0"/>
      </c:catAx>
      <c:valAx>
        <c:axId val="259441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4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1.0592203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6392"/>
        <c:axId val="259442272"/>
      </c:barChart>
      <c:catAx>
        <c:axId val="25943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42272"/>
        <c:crosses val="autoZero"/>
        <c:auto val="1"/>
        <c:lblAlgn val="ctr"/>
        <c:lblOffset val="100"/>
        <c:noMultiLvlLbl val="0"/>
      </c:catAx>
      <c:valAx>
        <c:axId val="25944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1334.5751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6784"/>
        <c:axId val="259437176"/>
      </c:barChart>
      <c:catAx>
        <c:axId val="25943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7176"/>
        <c:crosses val="autoZero"/>
        <c:auto val="1"/>
        <c:lblAlgn val="ctr"/>
        <c:lblOffset val="100"/>
        <c:noMultiLvlLbl val="0"/>
      </c:catAx>
      <c:valAx>
        <c:axId val="259437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3224.8380999999999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864744"/>
        <c:axId val="258862000"/>
      </c:barChart>
      <c:catAx>
        <c:axId val="25886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62000"/>
        <c:crosses val="autoZero"/>
        <c:auto val="1"/>
        <c:lblAlgn val="ctr"/>
        <c:lblOffset val="100"/>
        <c:noMultiLvlLbl val="0"/>
      </c:catAx>
      <c:valAx>
        <c:axId val="2588620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6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285.17773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862392"/>
        <c:axId val="258862784"/>
      </c:barChart>
      <c:catAx>
        <c:axId val="25886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62784"/>
        <c:crosses val="autoZero"/>
        <c:auto val="1"/>
        <c:lblAlgn val="ctr"/>
        <c:lblOffset val="100"/>
        <c:noMultiLvlLbl val="0"/>
      </c:catAx>
      <c:valAx>
        <c:axId val="258862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6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110.60118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65424"/>
        <c:axId val="260265816"/>
      </c:barChart>
      <c:catAx>
        <c:axId val="26026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65816"/>
        <c:crosses val="autoZero"/>
        <c:auto val="1"/>
        <c:lblAlgn val="ctr"/>
        <c:lblOffset val="100"/>
        <c:noMultiLvlLbl val="0"/>
      </c:catAx>
      <c:valAx>
        <c:axId val="260265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6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11.228057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67384"/>
        <c:axId val="260263072"/>
      </c:barChart>
      <c:catAx>
        <c:axId val="26026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63072"/>
        <c:crosses val="autoZero"/>
        <c:auto val="1"/>
        <c:lblAlgn val="ctr"/>
        <c:lblOffset val="100"/>
        <c:noMultiLvlLbl val="0"/>
      </c:catAx>
      <c:valAx>
        <c:axId val="260263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6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695.15075999999999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68952"/>
        <c:axId val="260261896"/>
      </c:barChart>
      <c:catAx>
        <c:axId val="26026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61896"/>
        <c:crosses val="autoZero"/>
        <c:auto val="1"/>
        <c:lblAlgn val="ctr"/>
        <c:lblOffset val="100"/>
        <c:noMultiLvlLbl val="0"/>
      </c:catAx>
      <c:valAx>
        <c:axId val="2602618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6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1.0917309E-2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68560"/>
        <c:axId val="260262288"/>
      </c:barChart>
      <c:catAx>
        <c:axId val="26026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62288"/>
        <c:crosses val="autoZero"/>
        <c:auto val="1"/>
        <c:lblAlgn val="ctr"/>
        <c:lblOffset val="100"/>
        <c:noMultiLvlLbl val="0"/>
      </c:catAx>
      <c:valAx>
        <c:axId val="26026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6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3.200472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67776"/>
        <c:axId val="260266208"/>
      </c:barChart>
      <c:catAx>
        <c:axId val="26026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66208"/>
        <c:crosses val="autoZero"/>
        <c:auto val="1"/>
        <c:lblAlgn val="ctr"/>
        <c:lblOffset val="100"/>
        <c:noMultiLvlLbl val="0"/>
      </c:catAx>
      <c:valAx>
        <c:axId val="260266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6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30.979551000000001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866312"/>
        <c:axId val="258868664"/>
      </c:barChart>
      <c:catAx>
        <c:axId val="25886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68664"/>
        <c:crosses val="autoZero"/>
        <c:auto val="1"/>
        <c:lblAlgn val="ctr"/>
        <c:lblOffset val="100"/>
        <c:noMultiLvlLbl val="0"/>
      </c:catAx>
      <c:valAx>
        <c:axId val="25886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66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241.33392000000001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63464"/>
        <c:axId val="260264248"/>
      </c:barChart>
      <c:catAx>
        <c:axId val="26026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64248"/>
        <c:crosses val="autoZero"/>
        <c:auto val="1"/>
        <c:lblAlgn val="ctr"/>
        <c:lblOffset val="100"/>
        <c:noMultiLvlLbl val="0"/>
      </c:catAx>
      <c:valAx>
        <c:axId val="26026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6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95.026480000000006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61504"/>
        <c:axId val="260765032"/>
      </c:barChart>
      <c:catAx>
        <c:axId val="26026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765032"/>
        <c:crosses val="autoZero"/>
        <c:auto val="1"/>
        <c:lblAlgn val="ctr"/>
        <c:lblOffset val="100"/>
        <c:noMultiLvlLbl val="0"/>
      </c:catAx>
      <c:valAx>
        <c:axId val="260765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6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9.798</c:v>
                </c:pt>
                <c:pt idx="1">
                  <c:v>20.370999999999999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0766208"/>
        <c:axId val="260769736"/>
      </c:barChart>
      <c:catAx>
        <c:axId val="26076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769736"/>
        <c:crosses val="autoZero"/>
        <c:auto val="1"/>
        <c:lblAlgn val="ctr"/>
        <c:lblOffset val="100"/>
        <c:noMultiLvlLbl val="0"/>
      </c:catAx>
      <c:valAx>
        <c:axId val="260769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76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18.913260000000001</c:v>
                </c:pt>
                <c:pt idx="1">
                  <c:v>22.012074999999999</c:v>
                </c:pt>
                <c:pt idx="2">
                  <c:v>25.043510000000001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816.53563999999994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763856"/>
        <c:axId val="260768952"/>
      </c:barChart>
      <c:catAx>
        <c:axId val="26076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768952"/>
        <c:crosses val="autoZero"/>
        <c:auto val="1"/>
        <c:lblAlgn val="ctr"/>
        <c:lblOffset val="100"/>
        <c:noMultiLvlLbl val="0"/>
      </c:catAx>
      <c:valAx>
        <c:axId val="260768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76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24.932043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764248"/>
        <c:axId val="260762680"/>
      </c:barChart>
      <c:catAx>
        <c:axId val="26076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762680"/>
        <c:crosses val="autoZero"/>
        <c:auto val="1"/>
        <c:lblAlgn val="ctr"/>
        <c:lblOffset val="100"/>
        <c:noMultiLvlLbl val="0"/>
      </c:catAx>
      <c:valAx>
        <c:axId val="260762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76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67.025999999999996</c:v>
                </c:pt>
                <c:pt idx="1">
                  <c:v>14.084</c:v>
                </c:pt>
                <c:pt idx="2">
                  <c:v>18.890999999999998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0763072"/>
        <c:axId val="260767384"/>
      </c:barChart>
      <c:catAx>
        <c:axId val="26076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767384"/>
        <c:crosses val="autoZero"/>
        <c:auto val="1"/>
        <c:lblAlgn val="ctr"/>
        <c:lblOffset val="100"/>
        <c:noMultiLvlLbl val="0"/>
      </c:catAx>
      <c:valAx>
        <c:axId val="260767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76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1881.6097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764640"/>
        <c:axId val="260766600"/>
      </c:barChart>
      <c:catAx>
        <c:axId val="26076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766600"/>
        <c:crosses val="autoZero"/>
        <c:auto val="1"/>
        <c:lblAlgn val="ctr"/>
        <c:lblOffset val="100"/>
        <c:noMultiLvlLbl val="0"/>
      </c:catAx>
      <c:valAx>
        <c:axId val="260766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76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137.61690999999999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767776"/>
        <c:axId val="260768168"/>
      </c:barChart>
      <c:catAx>
        <c:axId val="26076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768168"/>
        <c:crosses val="autoZero"/>
        <c:auto val="1"/>
        <c:lblAlgn val="ctr"/>
        <c:lblOffset val="100"/>
        <c:noMultiLvlLbl val="0"/>
      </c:catAx>
      <c:valAx>
        <c:axId val="260768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76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673.46929999999998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381280"/>
        <c:axId val="440380496"/>
      </c:barChart>
      <c:catAx>
        <c:axId val="44038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80496"/>
        <c:crosses val="autoZero"/>
        <c:auto val="1"/>
        <c:lblAlgn val="ctr"/>
        <c:lblOffset val="100"/>
        <c:noMultiLvlLbl val="0"/>
      </c:catAx>
      <c:valAx>
        <c:axId val="440380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38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6.3737760000000003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867880"/>
        <c:axId val="258865920"/>
      </c:barChart>
      <c:catAx>
        <c:axId val="25886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65920"/>
        <c:crosses val="autoZero"/>
        <c:auto val="1"/>
        <c:lblAlgn val="ctr"/>
        <c:lblOffset val="100"/>
        <c:noMultiLvlLbl val="0"/>
      </c:catAx>
      <c:valAx>
        <c:axId val="25886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6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6714.2554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379320"/>
        <c:axId val="440380104"/>
      </c:barChart>
      <c:catAx>
        <c:axId val="44037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80104"/>
        <c:crosses val="autoZero"/>
        <c:auto val="1"/>
        <c:lblAlgn val="ctr"/>
        <c:lblOffset val="100"/>
        <c:noMultiLvlLbl val="0"/>
      </c:catAx>
      <c:valAx>
        <c:axId val="440380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379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14.831382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383240"/>
        <c:axId val="440378536"/>
      </c:barChart>
      <c:catAx>
        <c:axId val="44038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78536"/>
        <c:crosses val="autoZero"/>
        <c:auto val="1"/>
        <c:lblAlgn val="ctr"/>
        <c:lblOffset val="100"/>
        <c:noMultiLvlLbl val="0"/>
      </c:catAx>
      <c:valAx>
        <c:axId val="440378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38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2.4525380000000001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380888"/>
        <c:axId val="440381672"/>
      </c:barChart>
      <c:catAx>
        <c:axId val="44038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81672"/>
        <c:crosses val="autoZero"/>
        <c:auto val="1"/>
        <c:lblAlgn val="ctr"/>
        <c:lblOffset val="100"/>
        <c:noMultiLvlLbl val="0"/>
      </c:catAx>
      <c:valAx>
        <c:axId val="440381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38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252.20197999999999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867096"/>
        <c:axId val="258864352"/>
      </c:barChart>
      <c:catAx>
        <c:axId val="25886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64352"/>
        <c:crosses val="autoZero"/>
        <c:auto val="1"/>
        <c:lblAlgn val="ctr"/>
        <c:lblOffset val="100"/>
        <c:noMultiLvlLbl val="0"/>
      </c:catAx>
      <c:valAx>
        <c:axId val="25886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6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2.0667789999999999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861216"/>
        <c:axId val="258861608"/>
      </c:barChart>
      <c:catAx>
        <c:axId val="25886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61608"/>
        <c:crosses val="autoZero"/>
        <c:auto val="1"/>
        <c:lblAlgn val="ctr"/>
        <c:lblOffset val="100"/>
        <c:noMultiLvlLbl val="0"/>
      </c:catAx>
      <c:valAx>
        <c:axId val="258861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6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13.577047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863176"/>
        <c:axId val="259438352"/>
      </c:barChart>
      <c:catAx>
        <c:axId val="25886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8352"/>
        <c:crosses val="autoZero"/>
        <c:auto val="1"/>
        <c:lblAlgn val="ctr"/>
        <c:lblOffset val="100"/>
        <c:noMultiLvlLbl val="0"/>
      </c:catAx>
      <c:valAx>
        <c:axId val="25943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6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2.4525380000000001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8744"/>
        <c:axId val="259440312"/>
      </c:barChart>
      <c:catAx>
        <c:axId val="25943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40312"/>
        <c:crosses val="autoZero"/>
        <c:auto val="1"/>
        <c:lblAlgn val="ctr"/>
        <c:lblOffset val="100"/>
        <c:noMultiLvlLbl val="0"/>
      </c:catAx>
      <c:valAx>
        <c:axId val="25944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706.21559999999999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9136"/>
        <c:axId val="259439920"/>
      </c:barChart>
      <c:catAx>
        <c:axId val="25943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9920"/>
        <c:crosses val="autoZero"/>
        <c:auto val="1"/>
        <c:lblAlgn val="ctr"/>
        <c:lblOffset val="100"/>
        <c:noMultiLvlLbl val="0"/>
      </c:catAx>
      <c:valAx>
        <c:axId val="259439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9.0445550000000008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43448"/>
        <c:axId val="259443056"/>
      </c:barChart>
      <c:catAx>
        <c:axId val="25944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43056"/>
        <c:crosses val="autoZero"/>
        <c:auto val="1"/>
        <c:lblAlgn val="ctr"/>
        <c:lblOffset val="100"/>
        <c:noMultiLvlLbl val="0"/>
      </c:catAx>
      <c:valAx>
        <c:axId val="25944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4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성채은, ID : H1900618)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06월 29일 09:44:52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2140</v>
      </c>
      <c r="C6" s="59">
        <f>'DRIs DATA 입력'!C6</f>
        <v>1881.6097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73.061449999999994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30.979551000000001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67.025999999999996</v>
      </c>
      <c r="G8" s="59">
        <f>'DRIs DATA 입력'!G8</f>
        <v>14.084</v>
      </c>
      <c r="H8" s="59">
        <f>'DRIs DATA 입력'!H8</f>
        <v>18.890999999999998</v>
      </c>
      <c r="I8" s="46"/>
      <c r="J8" s="59" t="s">
        <v>215</v>
      </c>
      <c r="K8" s="59">
        <f>'DRIs DATA 입력'!K8</f>
        <v>9.798</v>
      </c>
      <c r="L8" s="59">
        <f>'DRIs DATA 입력'!L8</f>
        <v>20.370999999999999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816.53563999999994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24.932043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6.3737760000000003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252.20197999999999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137.61690999999999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1.8410057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2.0667789999999999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13.577047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2.4525380000000001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706.21559999999999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9.0445550000000008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3.4367236999999999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1.0592203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673.46929999999998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1334.5751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6714.2554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3224.8380999999999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285.17773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110.60118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14.831382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11.228057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695.15075999999999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1.0917309E-2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3.200472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241.33392000000001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95.026480000000006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26" sqref="G2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71" t="s">
        <v>280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281</v>
      </c>
      <c r="B4" s="69"/>
      <c r="C4" s="69"/>
      <c r="E4" s="66" t="s">
        <v>282</v>
      </c>
      <c r="F4" s="67"/>
      <c r="G4" s="67"/>
      <c r="H4" s="68"/>
      <c r="J4" s="66" t="s">
        <v>283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284</v>
      </c>
      <c r="V4" s="69"/>
      <c r="W4" s="69"/>
      <c r="X4" s="69"/>
      <c r="Y4" s="69"/>
      <c r="Z4" s="69"/>
    </row>
    <row r="5" spans="1:27" x14ac:dyDescent="0.3">
      <c r="A5" s="65"/>
      <c r="B5" s="65" t="s">
        <v>285</v>
      </c>
      <c r="C5" s="65" t="s">
        <v>286</v>
      </c>
      <c r="E5" s="65"/>
      <c r="F5" s="65" t="s">
        <v>287</v>
      </c>
      <c r="G5" s="65" t="s">
        <v>288</v>
      </c>
      <c r="H5" s="65" t="s">
        <v>45</v>
      </c>
      <c r="J5" s="65"/>
      <c r="K5" s="65" t="s">
        <v>289</v>
      </c>
      <c r="L5" s="65" t="s">
        <v>290</v>
      </c>
      <c r="N5" s="65"/>
      <c r="O5" s="65" t="s">
        <v>292</v>
      </c>
      <c r="P5" s="65" t="s">
        <v>293</v>
      </c>
      <c r="Q5" s="65" t="s">
        <v>294</v>
      </c>
      <c r="R5" s="65" t="s">
        <v>296</v>
      </c>
      <c r="S5" s="65" t="s">
        <v>286</v>
      </c>
      <c r="U5" s="65"/>
      <c r="V5" s="65" t="s">
        <v>297</v>
      </c>
      <c r="W5" s="65" t="s">
        <v>293</v>
      </c>
      <c r="X5" s="65" t="s">
        <v>294</v>
      </c>
      <c r="Y5" s="65" t="s">
        <v>296</v>
      </c>
      <c r="Z5" s="65" t="s">
        <v>298</v>
      </c>
    </row>
    <row r="6" spans="1:27" x14ac:dyDescent="0.3">
      <c r="A6" s="65" t="s">
        <v>281</v>
      </c>
      <c r="B6" s="65">
        <v>2140</v>
      </c>
      <c r="C6" s="65">
        <v>1881.6097</v>
      </c>
      <c r="E6" s="65" t="s">
        <v>300</v>
      </c>
      <c r="F6" s="65">
        <v>55</v>
      </c>
      <c r="G6" s="65">
        <v>15</v>
      </c>
      <c r="H6" s="65">
        <v>7</v>
      </c>
      <c r="J6" s="65" t="s">
        <v>299</v>
      </c>
      <c r="K6" s="65">
        <v>0.1</v>
      </c>
      <c r="L6" s="65">
        <v>4</v>
      </c>
      <c r="N6" s="65" t="s">
        <v>301</v>
      </c>
      <c r="O6" s="65">
        <v>60</v>
      </c>
      <c r="P6" s="65">
        <v>75</v>
      </c>
      <c r="Q6" s="65">
        <v>0</v>
      </c>
      <c r="R6" s="65">
        <v>0</v>
      </c>
      <c r="S6" s="65">
        <v>73.061449999999994</v>
      </c>
      <c r="U6" s="65" t="s">
        <v>302</v>
      </c>
      <c r="V6" s="65">
        <v>0</v>
      </c>
      <c r="W6" s="65">
        <v>5</v>
      </c>
      <c r="X6" s="65">
        <v>20</v>
      </c>
      <c r="Y6" s="65">
        <v>0</v>
      </c>
      <c r="Z6" s="65">
        <v>30.979551000000001</v>
      </c>
    </row>
    <row r="7" spans="1:27" x14ac:dyDescent="0.3">
      <c r="E7" s="65" t="s">
        <v>303</v>
      </c>
      <c r="F7" s="65">
        <v>65</v>
      </c>
      <c r="G7" s="65">
        <v>30</v>
      </c>
      <c r="H7" s="65">
        <v>20</v>
      </c>
      <c r="J7" s="65" t="s">
        <v>303</v>
      </c>
      <c r="K7" s="65">
        <v>1</v>
      </c>
      <c r="L7" s="65">
        <v>10</v>
      </c>
    </row>
    <row r="8" spans="1:27" x14ac:dyDescent="0.3">
      <c r="E8" s="65" t="s">
        <v>304</v>
      </c>
      <c r="F8" s="65">
        <v>67.025999999999996</v>
      </c>
      <c r="G8" s="65">
        <v>14.084</v>
      </c>
      <c r="H8" s="65">
        <v>18.890999999999998</v>
      </c>
      <c r="J8" s="65" t="s">
        <v>304</v>
      </c>
      <c r="K8" s="65">
        <v>9.798</v>
      </c>
      <c r="L8" s="65">
        <v>20.370999999999999</v>
      </c>
    </row>
    <row r="13" spans="1:27" x14ac:dyDescent="0.3">
      <c r="A13" s="70" t="s">
        <v>305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306</v>
      </c>
      <c r="B14" s="69"/>
      <c r="C14" s="69"/>
      <c r="D14" s="69"/>
      <c r="E14" s="69"/>
      <c r="F14" s="69"/>
      <c r="H14" s="69" t="s">
        <v>307</v>
      </c>
      <c r="I14" s="69"/>
      <c r="J14" s="69"/>
      <c r="K14" s="69"/>
      <c r="L14" s="69"/>
      <c r="M14" s="69"/>
      <c r="O14" s="69" t="s">
        <v>308</v>
      </c>
      <c r="P14" s="69"/>
      <c r="Q14" s="69"/>
      <c r="R14" s="69"/>
      <c r="S14" s="69"/>
      <c r="T14" s="69"/>
      <c r="V14" s="69" t="s">
        <v>309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291</v>
      </c>
      <c r="C15" s="65" t="s">
        <v>293</v>
      </c>
      <c r="D15" s="65" t="s">
        <v>294</v>
      </c>
      <c r="E15" s="65" t="s">
        <v>310</v>
      </c>
      <c r="F15" s="65" t="s">
        <v>286</v>
      </c>
      <c r="H15" s="65"/>
      <c r="I15" s="65" t="s">
        <v>291</v>
      </c>
      <c r="J15" s="65" t="s">
        <v>293</v>
      </c>
      <c r="K15" s="65" t="s">
        <v>294</v>
      </c>
      <c r="L15" s="65" t="s">
        <v>295</v>
      </c>
      <c r="M15" s="65" t="s">
        <v>286</v>
      </c>
      <c r="O15" s="65"/>
      <c r="P15" s="65" t="s">
        <v>292</v>
      </c>
      <c r="Q15" s="65" t="s">
        <v>293</v>
      </c>
      <c r="R15" s="65" t="s">
        <v>294</v>
      </c>
      <c r="S15" s="65" t="s">
        <v>310</v>
      </c>
      <c r="T15" s="65" t="s">
        <v>286</v>
      </c>
      <c r="V15" s="65"/>
      <c r="W15" s="65" t="s">
        <v>291</v>
      </c>
      <c r="X15" s="65" t="s">
        <v>311</v>
      </c>
      <c r="Y15" s="65" t="s">
        <v>294</v>
      </c>
      <c r="Z15" s="65" t="s">
        <v>296</v>
      </c>
      <c r="AA15" s="65" t="s">
        <v>286</v>
      </c>
    </row>
    <row r="16" spans="1:27" x14ac:dyDescent="0.3">
      <c r="A16" s="65" t="s">
        <v>312</v>
      </c>
      <c r="B16" s="65">
        <v>780</v>
      </c>
      <c r="C16" s="65">
        <v>1090</v>
      </c>
      <c r="D16" s="65">
        <v>0</v>
      </c>
      <c r="E16" s="65">
        <v>3000</v>
      </c>
      <c r="F16" s="65">
        <v>816.53563999999994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24.932043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6.3737760000000003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252.20197999999999</v>
      </c>
    </row>
    <row r="23" spans="1:62" x14ac:dyDescent="0.3">
      <c r="A23" s="70" t="s">
        <v>313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314</v>
      </c>
      <c r="B24" s="69"/>
      <c r="C24" s="69"/>
      <c r="D24" s="69"/>
      <c r="E24" s="69"/>
      <c r="F24" s="69"/>
      <c r="H24" s="69" t="s">
        <v>315</v>
      </c>
      <c r="I24" s="69"/>
      <c r="J24" s="69"/>
      <c r="K24" s="69"/>
      <c r="L24" s="69"/>
      <c r="M24" s="69"/>
      <c r="O24" s="69" t="s">
        <v>316</v>
      </c>
      <c r="P24" s="69"/>
      <c r="Q24" s="69"/>
      <c r="R24" s="69"/>
      <c r="S24" s="69"/>
      <c r="T24" s="69"/>
      <c r="V24" s="69" t="s">
        <v>317</v>
      </c>
      <c r="W24" s="69"/>
      <c r="X24" s="69"/>
      <c r="Y24" s="69"/>
      <c r="Z24" s="69"/>
      <c r="AA24" s="69"/>
      <c r="AC24" s="69" t="s">
        <v>318</v>
      </c>
      <c r="AD24" s="69"/>
      <c r="AE24" s="69"/>
      <c r="AF24" s="69"/>
      <c r="AG24" s="69"/>
      <c r="AH24" s="69"/>
      <c r="AJ24" s="69" t="s">
        <v>319</v>
      </c>
      <c r="AK24" s="69"/>
      <c r="AL24" s="69"/>
      <c r="AM24" s="69"/>
      <c r="AN24" s="69"/>
      <c r="AO24" s="69"/>
      <c r="AQ24" s="69" t="s">
        <v>320</v>
      </c>
      <c r="AR24" s="69"/>
      <c r="AS24" s="69"/>
      <c r="AT24" s="69"/>
      <c r="AU24" s="69"/>
      <c r="AV24" s="69"/>
      <c r="AX24" s="69" t="s">
        <v>321</v>
      </c>
      <c r="AY24" s="69"/>
      <c r="AZ24" s="69"/>
      <c r="BA24" s="69"/>
      <c r="BB24" s="69"/>
      <c r="BC24" s="69"/>
      <c r="BE24" s="69" t="s">
        <v>322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291</v>
      </c>
      <c r="C25" s="65" t="s">
        <v>311</v>
      </c>
      <c r="D25" s="65" t="s">
        <v>294</v>
      </c>
      <c r="E25" s="65" t="s">
        <v>295</v>
      </c>
      <c r="F25" s="65" t="s">
        <v>286</v>
      </c>
      <c r="H25" s="65"/>
      <c r="I25" s="65" t="s">
        <v>292</v>
      </c>
      <c r="J25" s="65" t="s">
        <v>323</v>
      </c>
      <c r="K25" s="65" t="s">
        <v>294</v>
      </c>
      <c r="L25" s="65" t="s">
        <v>295</v>
      </c>
      <c r="M25" s="65" t="s">
        <v>286</v>
      </c>
      <c r="O25" s="65"/>
      <c r="P25" s="65" t="s">
        <v>291</v>
      </c>
      <c r="Q25" s="65" t="s">
        <v>293</v>
      </c>
      <c r="R25" s="65" t="s">
        <v>294</v>
      </c>
      <c r="S25" s="65" t="s">
        <v>296</v>
      </c>
      <c r="T25" s="65" t="s">
        <v>286</v>
      </c>
      <c r="V25" s="65"/>
      <c r="W25" s="65" t="s">
        <v>292</v>
      </c>
      <c r="X25" s="65" t="s">
        <v>293</v>
      </c>
      <c r="Y25" s="65" t="s">
        <v>294</v>
      </c>
      <c r="Z25" s="65" t="s">
        <v>296</v>
      </c>
      <c r="AA25" s="65" t="s">
        <v>286</v>
      </c>
      <c r="AC25" s="65"/>
      <c r="AD25" s="65" t="s">
        <v>291</v>
      </c>
      <c r="AE25" s="65" t="s">
        <v>293</v>
      </c>
      <c r="AF25" s="65" t="s">
        <v>294</v>
      </c>
      <c r="AG25" s="65" t="s">
        <v>295</v>
      </c>
      <c r="AH25" s="65" t="s">
        <v>298</v>
      </c>
      <c r="AJ25" s="65"/>
      <c r="AK25" s="65" t="s">
        <v>291</v>
      </c>
      <c r="AL25" s="65" t="s">
        <v>293</v>
      </c>
      <c r="AM25" s="65" t="s">
        <v>294</v>
      </c>
      <c r="AN25" s="65" t="s">
        <v>295</v>
      </c>
      <c r="AO25" s="65" t="s">
        <v>286</v>
      </c>
      <c r="AQ25" s="65"/>
      <c r="AR25" s="65" t="s">
        <v>291</v>
      </c>
      <c r="AS25" s="65" t="s">
        <v>323</v>
      </c>
      <c r="AT25" s="65" t="s">
        <v>294</v>
      </c>
      <c r="AU25" s="65" t="s">
        <v>295</v>
      </c>
      <c r="AV25" s="65" t="s">
        <v>286</v>
      </c>
      <c r="AX25" s="65"/>
      <c r="AY25" s="65" t="s">
        <v>291</v>
      </c>
      <c r="AZ25" s="65" t="s">
        <v>293</v>
      </c>
      <c r="BA25" s="65" t="s">
        <v>324</v>
      </c>
      <c r="BB25" s="65" t="s">
        <v>295</v>
      </c>
      <c r="BC25" s="65" t="s">
        <v>325</v>
      </c>
      <c r="BE25" s="65"/>
      <c r="BF25" s="65" t="s">
        <v>291</v>
      </c>
      <c r="BG25" s="65" t="s">
        <v>311</v>
      </c>
      <c r="BH25" s="65" t="s">
        <v>294</v>
      </c>
      <c r="BI25" s="65" t="s">
        <v>295</v>
      </c>
      <c r="BJ25" s="65" t="s">
        <v>286</v>
      </c>
    </row>
    <row r="26" spans="1:62" x14ac:dyDescent="0.3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137.61690999999999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1.8410057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2.0667789999999999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13.577047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2.4525380000000001</v>
      </c>
      <c r="AJ26" s="65" t="s">
        <v>326</v>
      </c>
      <c r="AK26" s="65">
        <v>450</v>
      </c>
      <c r="AL26" s="65">
        <v>550</v>
      </c>
      <c r="AM26" s="65">
        <v>0</v>
      </c>
      <c r="AN26" s="65">
        <v>1000</v>
      </c>
      <c r="AO26" s="65">
        <v>706.21559999999999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9.0445550000000008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3.4367236999999999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1.0592203</v>
      </c>
    </row>
    <row r="33" spans="1:68" x14ac:dyDescent="0.3">
      <c r="A33" s="70" t="s">
        <v>327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328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329</v>
      </c>
      <c r="W34" s="69"/>
      <c r="X34" s="69"/>
      <c r="Y34" s="69"/>
      <c r="Z34" s="69"/>
      <c r="AA34" s="69"/>
      <c r="AC34" s="69" t="s">
        <v>330</v>
      </c>
      <c r="AD34" s="69"/>
      <c r="AE34" s="69"/>
      <c r="AF34" s="69"/>
      <c r="AG34" s="69"/>
      <c r="AH34" s="69"/>
      <c r="AJ34" s="69" t="s">
        <v>331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291</v>
      </c>
      <c r="C35" s="65" t="s">
        <v>293</v>
      </c>
      <c r="D35" s="65" t="s">
        <v>324</v>
      </c>
      <c r="E35" s="65" t="s">
        <v>295</v>
      </c>
      <c r="F35" s="65" t="s">
        <v>298</v>
      </c>
      <c r="H35" s="65"/>
      <c r="I35" s="65" t="s">
        <v>291</v>
      </c>
      <c r="J35" s="65" t="s">
        <v>311</v>
      </c>
      <c r="K35" s="65" t="s">
        <v>294</v>
      </c>
      <c r="L35" s="65" t="s">
        <v>295</v>
      </c>
      <c r="M35" s="65" t="s">
        <v>286</v>
      </c>
      <c r="O35" s="65"/>
      <c r="P35" s="65" t="s">
        <v>291</v>
      </c>
      <c r="Q35" s="65" t="s">
        <v>293</v>
      </c>
      <c r="R35" s="65" t="s">
        <v>332</v>
      </c>
      <c r="S35" s="65" t="s">
        <v>295</v>
      </c>
      <c r="T35" s="65" t="s">
        <v>286</v>
      </c>
      <c r="V35" s="65"/>
      <c r="W35" s="65" t="s">
        <v>291</v>
      </c>
      <c r="X35" s="65" t="s">
        <v>293</v>
      </c>
      <c r="Y35" s="65" t="s">
        <v>324</v>
      </c>
      <c r="Z35" s="65" t="s">
        <v>295</v>
      </c>
      <c r="AA35" s="65" t="s">
        <v>286</v>
      </c>
      <c r="AC35" s="65"/>
      <c r="AD35" s="65" t="s">
        <v>291</v>
      </c>
      <c r="AE35" s="65" t="s">
        <v>311</v>
      </c>
      <c r="AF35" s="65" t="s">
        <v>294</v>
      </c>
      <c r="AG35" s="65" t="s">
        <v>295</v>
      </c>
      <c r="AH35" s="65" t="s">
        <v>286</v>
      </c>
      <c r="AJ35" s="65"/>
      <c r="AK35" s="65" t="s">
        <v>291</v>
      </c>
      <c r="AL35" s="65" t="s">
        <v>293</v>
      </c>
      <c r="AM35" s="65" t="s">
        <v>294</v>
      </c>
      <c r="AN35" s="65" t="s">
        <v>295</v>
      </c>
      <c r="AO35" s="65" t="s">
        <v>286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2500</v>
      </c>
      <c r="F36" s="65">
        <v>673.46929999999998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1334.5751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6714.2554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3224.8380999999999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285.17773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110.60118</v>
      </c>
    </row>
    <row r="43" spans="1:68" x14ac:dyDescent="0.3">
      <c r="A43" s="70" t="s">
        <v>333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334</v>
      </c>
      <c r="B44" s="69"/>
      <c r="C44" s="69"/>
      <c r="D44" s="69"/>
      <c r="E44" s="69"/>
      <c r="F44" s="69"/>
      <c r="H44" s="69" t="s">
        <v>335</v>
      </c>
      <c r="I44" s="69"/>
      <c r="J44" s="69"/>
      <c r="K44" s="69"/>
      <c r="L44" s="69"/>
      <c r="M44" s="69"/>
      <c r="O44" s="69" t="s">
        <v>336</v>
      </c>
      <c r="P44" s="69"/>
      <c r="Q44" s="69"/>
      <c r="R44" s="69"/>
      <c r="S44" s="69"/>
      <c r="T44" s="69"/>
      <c r="V44" s="69" t="s">
        <v>337</v>
      </c>
      <c r="W44" s="69"/>
      <c r="X44" s="69"/>
      <c r="Y44" s="69"/>
      <c r="Z44" s="69"/>
      <c r="AA44" s="69"/>
      <c r="AC44" s="69" t="s">
        <v>338</v>
      </c>
      <c r="AD44" s="69"/>
      <c r="AE44" s="69"/>
      <c r="AF44" s="69"/>
      <c r="AG44" s="69"/>
      <c r="AH44" s="69"/>
      <c r="AJ44" s="69" t="s">
        <v>339</v>
      </c>
      <c r="AK44" s="69"/>
      <c r="AL44" s="69"/>
      <c r="AM44" s="69"/>
      <c r="AN44" s="69"/>
      <c r="AO44" s="69"/>
      <c r="AQ44" s="69" t="s">
        <v>340</v>
      </c>
      <c r="AR44" s="69"/>
      <c r="AS44" s="69"/>
      <c r="AT44" s="69"/>
      <c r="AU44" s="69"/>
      <c r="AV44" s="69"/>
      <c r="AX44" s="69" t="s">
        <v>341</v>
      </c>
      <c r="AY44" s="69"/>
      <c r="AZ44" s="69"/>
      <c r="BA44" s="69"/>
      <c r="BB44" s="69"/>
      <c r="BC44" s="69"/>
      <c r="BE44" s="69" t="s">
        <v>342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291</v>
      </c>
      <c r="C45" s="65" t="s">
        <v>311</v>
      </c>
      <c r="D45" s="65" t="s">
        <v>294</v>
      </c>
      <c r="E45" s="65" t="s">
        <v>295</v>
      </c>
      <c r="F45" s="65" t="s">
        <v>286</v>
      </c>
      <c r="H45" s="65"/>
      <c r="I45" s="65" t="s">
        <v>291</v>
      </c>
      <c r="J45" s="65" t="s">
        <v>293</v>
      </c>
      <c r="K45" s="65" t="s">
        <v>294</v>
      </c>
      <c r="L45" s="65" t="s">
        <v>296</v>
      </c>
      <c r="M45" s="65" t="s">
        <v>286</v>
      </c>
      <c r="O45" s="65"/>
      <c r="P45" s="65" t="s">
        <v>291</v>
      </c>
      <c r="Q45" s="65" t="s">
        <v>311</v>
      </c>
      <c r="R45" s="65" t="s">
        <v>294</v>
      </c>
      <c r="S45" s="65" t="s">
        <v>310</v>
      </c>
      <c r="T45" s="65" t="s">
        <v>286</v>
      </c>
      <c r="V45" s="65"/>
      <c r="W45" s="65" t="s">
        <v>291</v>
      </c>
      <c r="X45" s="65" t="s">
        <v>293</v>
      </c>
      <c r="Y45" s="65" t="s">
        <v>294</v>
      </c>
      <c r="Z45" s="65" t="s">
        <v>295</v>
      </c>
      <c r="AA45" s="65" t="s">
        <v>286</v>
      </c>
      <c r="AC45" s="65"/>
      <c r="AD45" s="65" t="s">
        <v>291</v>
      </c>
      <c r="AE45" s="65" t="s">
        <v>323</v>
      </c>
      <c r="AF45" s="65" t="s">
        <v>294</v>
      </c>
      <c r="AG45" s="65" t="s">
        <v>295</v>
      </c>
      <c r="AH45" s="65" t="s">
        <v>286</v>
      </c>
      <c r="AJ45" s="65"/>
      <c r="AK45" s="65" t="s">
        <v>292</v>
      </c>
      <c r="AL45" s="65" t="s">
        <v>293</v>
      </c>
      <c r="AM45" s="65" t="s">
        <v>294</v>
      </c>
      <c r="AN45" s="65" t="s">
        <v>295</v>
      </c>
      <c r="AO45" s="65" t="s">
        <v>286</v>
      </c>
      <c r="AQ45" s="65"/>
      <c r="AR45" s="65" t="s">
        <v>291</v>
      </c>
      <c r="AS45" s="65" t="s">
        <v>323</v>
      </c>
      <c r="AT45" s="65" t="s">
        <v>294</v>
      </c>
      <c r="AU45" s="65" t="s">
        <v>310</v>
      </c>
      <c r="AV45" s="65" t="s">
        <v>286</v>
      </c>
      <c r="AX45" s="65"/>
      <c r="AY45" s="65" t="s">
        <v>291</v>
      </c>
      <c r="AZ45" s="65" t="s">
        <v>323</v>
      </c>
      <c r="BA45" s="65" t="s">
        <v>294</v>
      </c>
      <c r="BB45" s="65" t="s">
        <v>295</v>
      </c>
      <c r="BC45" s="65" t="s">
        <v>286</v>
      </c>
      <c r="BE45" s="65"/>
      <c r="BF45" s="65" t="s">
        <v>291</v>
      </c>
      <c r="BG45" s="65" t="s">
        <v>293</v>
      </c>
      <c r="BH45" s="65" t="s">
        <v>324</v>
      </c>
      <c r="BI45" s="65" t="s">
        <v>295</v>
      </c>
      <c r="BJ45" s="65" t="s">
        <v>286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14.831382</v>
      </c>
      <c r="H46" s="65" t="s">
        <v>24</v>
      </c>
      <c r="I46" s="65">
        <v>10</v>
      </c>
      <c r="J46" s="65">
        <v>12</v>
      </c>
      <c r="K46" s="65">
        <v>0</v>
      </c>
      <c r="L46" s="65">
        <v>35</v>
      </c>
      <c r="M46" s="65">
        <v>11.228057</v>
      </c>
      <c r="O46" s="65" t="s">
        <v>343</v>
      </c>
      <c r="P46" s="65">
        <v>970</v>
      </c>
      <c r="Q46" s="65">
        <v>800</v>
      </c>
      <c r="R46" s="65">
        <v>480</v>
      </c>
      <c r="S46" s="65">
        <v>10000</v>
      </c>
      <c r="T46" s="65">
        <v>695.15075999999999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1.0917309E-2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3.200472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241.33392000000001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95.026480000000006</v>
      </c>
      <c r="AX46" s="65" t="s">
        <v>344</v>
      </c>
      <c r="AY46" s="65"/>
      <c r="AZ46" s="65"/>
      <c r="BA46" s="65"/>
      <c r="BB46" s="65"/>
      <c r="BC46" s="65"/>
      <c r="BE46" s="65" t="s">
        <v>345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10" sqref="J10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346</v>
      </c>
      <c r="B2" s="61" t="s">
        <v>347</v>
      </c>
      <c r="C2" s="61" t="s">
        <v>348</v>
      </c>
      <c r="D2" s="61">
        <v>54</v>
      </c>
      <c r="E2" s="61">
        <v>1881.6097</v>
      </c>
      <c r="F2" s="61">
        <v>259.22789999999998</v>
      </c>
      <c r="G2" s="61">
        <v>54.469287999999999</v>
      </c>
      <c r="H2" s="61">
        <v>31.643626999999999</v>
      </c>
      <c r="I2" s="61">
        <v>22.825659999999999</v>
      </c>
      <c r="J2" s="61">
        <v>73.061449999999994</v>
      </c>
      <c r="K2" s="61">
        <v>36.949604000000001</v>
      </c>
      <c r="L2" s="61">
        <v>36.111840000000001</v>
      </c>
      <c r="M2" s="61">
        <v>30.979551000000001</v>
      </c>
      <c r="N2" s="61">
        <v>3.1627752999999998</v>
      </c>
      <c r="O2" s="61">
        <v>20.408272</v>
      </c>
      <c r="P2" s="61">
        <v>1059.9117000000001</v>
      </c>
      <c r="Q2" s="61">
        <v>29.299499999999998</v>
      </c>
      <c r="R2" s="61">
        <v>816.53563999999994</v>
      </c>
      <c r="S2" s="61">
        <v>228.92442</v>
      </c>
      <c r="T2" s="61">
        <v>7051.3310000000001</v>
      </c>
      <c r="U2" s="61">
        <v>6.3737760000000003</v>
      </c>
      <c r="V2" s="61">
        <v>24.932043</v>
      </c>
      <c r="W2" s="61">
        <v>252.20197999999999</v>
      </c>
      <c r="X2" s="61">
        <v>137.61690999999999</v>
      </c>
      <c r="Y2" s="61">
        <v>1.8410057</v>
      </c>
      <c r="Z2" s="61">
        <v>2.0667789999999999</v>
      </c>
      <c r="AA2" s="61">
        <v>13.577047</v>
      </c>
      <c r="AB2" s="61">
        <v>2.4525380000000001</v>
      </c>
      <c r="AC2" s="61">
        <v>706.21559999999999</v>
      </c>
      <c r="AD2" s="61">
        <v>9.0445550000000008</v>
      </c>
      <c r="AE2" s="61">
        <v>3.4367236999999999</v>
      </c>
      <c r="AF2" s="61">
        <v>1.0592203</v>
      </c>
      <c r="AG2" s="61">
        <v>673.46929999999998</v>
      </c>
      <c r="AH2" s="61">
        <v>280.58672999999999</v>
      </c>
      <c r="AI2" s="61">
        <v>392.88256999999999</v>
      </c>
      <c r="AJ2" s="61">
        <v>1334.5751</v>
      </c>
      <c r="AK2" s="61">
        <v>6714.2554</v>
      </c>
      <c r="AL2" s="61">
        <v>285.17773</v>
      </c>
      <c r="AM2" s="61">
        <v>3224.8380999999999</v>
      </c>
      <c r="AN2" s="61">
        <v>110.60118</v>
      </c>
      <c r="AO2" s="61">
        <v>14.831382</v>
      </c>
      <c r="AP2" s="61">
        <v>10.451155999999999</v>
      </c>
      <c r="AQ2" s="61">
        <v>4.3802260000000004</v>
      </c>
      <c r="AR2" s="61">
        <v>11.228057</v>
      </c>
      <c r="AS2" s="61">
        <v>695.15075999999999</v>
      </c>
      <c r="AT2" s="61">
        <v>1.0917309E-2</v>
      </c>
      <c r="AU2" s="61">
        <v>3.200472</v>
      </c>
      <c r="AV2" s="61">
        <v>241.33392000000001</v>
      </c>
      <c r="AW2" s="61">
        <v>95.026480000000006</v>
      </c>
      <c r="AX2" s="61">
        <v>9.6866906000000003E-2</v>
      </c>
      <c r="AY2" s="61">
        <v>0.89559495</v>
      </c>
      <c r="AZ2" s="61">
        <v>587.37869999999998</v>
      </c>
      <c r="BA2" s="61">
        <v>66.004360000000005</v>
      </c>
      <c r="BB2" s="61">
        <v>18.913260000000001</v>
      </c>
      <c r="BC2" s="61">
        <v>22.012074999999999</v>
      </c>
      <c r="BD2" s="61">
        <v>25.043510000000001</v>
      </c>
      <c r="BE2" s="61">
        <v>1.7055372</v>
      </c>
      <c r="BF2" s="61">
        <v>10.868050999999999</v>
      </c>
      <c r="BG2" s="61">
        <v>0</v>
      </c>
      <c r="BH2" s="61">
        <v>5.1051159999999998E-2</v>
      </c>
      <c r="BI2" s="61">
        <v>3.865064E-2</v>
      </c>
      <c r="BJ2" s="61">
        <v>0.14493700000000001</v>
      </c>
      <c r="BK2" s="61">
        <v>0</v>
      </c>
      <c r="BL2" s="61">
        <v>0.44585641999999998</v>
      </c>
      <c r="BM2" s="61">
        <v>5.2265306000000002</v>
      </c>
      <c r="BN2" s="61">
        <v>1.3873945000000001</v>
      </c>
      <c r="BO2" s="61">
        <v>87.081474</v>
      </c>
      <c r="BP2" s="61">
        <v>15.726235000000001</v>
      </c>
      <c r="BQ2" s="61">
        <v>30.884829</v>
      </c>
      <c r="BR2" s="61">
        <v>109.735214</v>
      </c>
      <c r="BS2" s="61">
        <v>39.917594999999999</v>
      </c>
      <c r="BT2" s="61">
        <v>15.941252</v>
      </c>
      <c r="BU2" s="61">
        <v>0.41341509999999998</v>
      </c>
      <c r="BV2" s="61">
        <v>8.2995280000000005E-2</v>
      </c>
      <c r="BW2" s="61">
        <v>1.1218467999999999</v>
      </c>
      <c r="BX2" s="61">
        <v>1.7044364999999999</v>
      </c>
      <c r="BY2" s="61">
        <v>0.21774840000000001</v>
      </c>
      <c r="BZ2" s="61">
        <v>1.2331938000000001E-3</v>
      </c>
      <c r="CA2" s="61">
        <v>1.992113</v>
      </c>
      <c r="CB2" s="61">
        <v>6.3611290000000001E-2</v>
      </c>
      <c r="CC2" s="61">
        <v>0.45580488000000002</v>
      </c>
      <c r="CD2" s="61">
        <v>2.0205069999999998</v>
      </c>
      <c r="CE2" s="61">
        <v>0.12204101000000001</v>
      </c>
      <c r="CF2" s="61">
        <v>0.24976282999999999</v>
      </c>
      <c r="CG2" s="61">
        <v>6.2249995E-7</v>
      </c>
      <c r="CH2" s="61">
        <v>5.9991290000000003E-2</v>
      </c>
      <c r="CI2" s="61">
        <v>6.3705669999999997E-3</v>
      </c>
      <c r="CJ2" s="61">
        <v>4.3367686000000001</v>
      </c>
      <c r="CK2" s="61">
        <v>2.499432E-2</v>
      </c>
      <c r="CL2" s="61">
        <v>3.8033223</v>
      </c>
      <c r="CM2" s="61">
        <v>4.697165</v>
      </c>
      <c r="CN2" s="61">
        <v>3027.2152999999998</v>
      </c>
      <c r="CO2" s="61">
        <v>5401.0219999999999</v>
      </c>
      <c r="CP2" s="61">
        <v>3583.3879999999999</v>
      </c>
      <c r="CQ2" s="61">
        <v>1092.5752</v>
      </c>
      <c r="CR2" s="61">
        <v>568.02570000000003</v>
      </c>
      <c r="CS2" s="61">
        <v>524.11395000000005</v>
      </c>
      <c r="CT2" s="61">
        <v>3124.5522000000001</v>
      </c>
      <c r="CU2" s="61">
        <v>2087.4863</v>
      </c>
      <c r="CV2" s="61">
        <v>1646.8230000000001</v>
      </c>
      <c r="CW2" s="61">
        <v>2376.527</v>
      </c>
      <c r="CX2" s="61">
        <v>688.10270000000003</v>
      </c>
      <c r="CY2" s="61">
        <v>3530.1291999999999</v>
      </c>
      <c r="CZ2" s="61">
        <v>1848.1806999999999</v>
      </c>
      <c r="DA2" s="61">
        <v>4875.6063999999997</v>
      </c>
      <c r="DB2" s="61">
        <v>4066.0396000000001</v>
      </c>
      <c r="DC2" s="61">
        <v>7651.25</v>
      </c>
      <c r="DD2" s="61">
        <v>12375.804</v>
      </c>
      <c r="DE2" s="61">
        <v>2468.6118000000001</v>
      </c>
      <c r="DF2" s="61">
        <v>4733.5290000000005</v>
      </c>
      <c r="DG2" s="61">
        <v>2933.3850000000002</v>
      </c>
      <c r="DH2" s="61">
        <v>102.69083999999999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66.004360000000005</v>
      </c>
      <c r="B6">
        <f>BB2</f>
        <v>18.913260000000001</v>
      </c>
      <c r="C6">
        <f>BC2</f>
        <v>22.012074999999999</v>
      </c>
      <c r="D6">
        <f>BD2</f>
        <v>25.043510000000001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N9" sqref="N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24605</v>
      </c>
      <c r="C2" s="56">
        <f ca="1">YEAR(TODAY())-YEAR(B2)+IF(TODAY()&gt;=DATE(YEAR(TODAY()),MONTH(B2),DAY(B2)),0,-1)</f>
        <v>54</v>
      </c>
      <c r="E2" s="52">
        <v>155.19999999999999</v>
      </c>
      <c r="F2" s="53" t="s">
        <v>275</v>
      </c>
      <c r="G2" s="52">
        <v>49.9</v>
      </c>
      <c r="H2" s="51" t="s">
        <v>40</v>
      </c>
      <c r="I2" s="72">
        <f>ROUND(G3/E3^2,1)</f>
        <v>20.7</v>
      </c>
    </row>
    <row r="3" spans="1:9" x14ac:dyDescent="0.3">
      <c r="E3" s="51">
        <f>E2/100</f>
        <v>1.5519999999999998</v>
      </c>
      <c r="F3" s="51" t="s">
        <v>39</v>
      </c>
      <c r="G3" s="51">
        <f>G2</f>
        <v>49.9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44257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성채은, ID : H1900618)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06월 29일 09:44:52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44257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54</v>
      </c>
      <c r="G12" s="137"/>
      <c r="H12" s="137"/>
      <c r="I12" s="137"/>
      <c r="K12" s="128">
        <f>'개인정보 및 신체계측 입력'!E2</f>
        <v>155.19999999999999</v>
      </c>
      <c r="L12" s="129"/>
      <c r="M12" s="122">
        <f>'개인정보 및 신체계측 입력'!G2</f>
        <v>49.9</v>
      </c>
      <c r="N12" s="123"/>
      <c r="O12" s="118" t="s">
        <v>270</v>
      </c>
      <c r="P12" s="112"/>
      <c r="Q12" s="115">
        <f>'개인정보 및 신체계측 입력'!I2</f>
        <v>20.7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성채은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67.025999999999996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14.084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18.890999999999998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20.399999999999999</v>
      </c>
      <c r="L72" s="36" t="s">
        <v>52</v>
      </c>
      <c r="M72" s="36">
        <f>ROUND('DRIs DATA'!K8,1)</f>
        <v>9.8000000000000007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108.87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207.77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137.62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163.5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84.18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447.62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148.31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2021-07-05T06:07:30Z</dcterms:modified>
</cp:coreProperties>
</file>