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발송완료\"/>
    </mc:Choice>
  </mc:AlternateContent>
  <bookViews>
    <workbookView xWindow="0" yWindow="0" windowWidth="28785" windowHeight="11745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<sst xmlns="http://schemas.openxmlformats.org/spreadsheetml/2006/main" count="692" uniqueCount="354">
  <si>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</si>
  <si>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</si>
  <si>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</si>
  <si>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</si>
  <si>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</si>
  <si>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</si>
  <si>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</si>
  <si>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</si>
  <si>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</si>
  <si>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</si>
  <si>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</si>
  <si>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</si>
  <si>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</si>
  <si>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</si>
  <si>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</si>
  <si>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</si>
  <si>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</si>
  <si>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</si>
  <si>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</si>
  <si>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</si>
  <si>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</si>
  <si>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</si>
  <si>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</si>
  <si>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</si>
  <si>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</si>
  <si>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</si>
  <si>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</si>
  <si>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</si>
  <si>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</si>
  <si>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</si>
  <si>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</si>
  <si>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</si>
  <si>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</si>
  <si>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</si>
  <si>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</si>
  <si>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</si>
  <si>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</si>
  <si>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</si>
  <si>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</si>
  <si>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</si>
  <si>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</si>
  <si>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</si>
  <si>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</si>
  <si>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</si>
  <si>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</si>
  <si>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</si>
  <si>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</si>
  <si>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</si>
  <si>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</si>
  <si>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</si>
  <si>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</si>
  <si>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</si>
  <si>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</si>
  <si>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</si>
  <si>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</si>
  <si>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</si>
  <si>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</si>
  <si>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</si>
  <si>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</si>
  <si>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</si>
  <si>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</si>
  <si>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</si>
  <si>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</si>
  <si>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</si>
  <si>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</si>
  <si>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</si>
  <si>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</si>
  <si>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</si>
  <si>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</si>
  <si>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</si>
  <si>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</si>
  <si>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</si>
  <si>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</si>
  <si>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</si>
  <si>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</si>
  <si>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</si>
  <si>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</si>
  <si>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</si>
  <si>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</si>
  <si>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</si>
  <si>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</si>
  <si>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</si>
  <si>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</si>
  <si>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</si>
  <si>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</si>
  <si>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</si>
  <si>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</si>
  <si>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</si>
  <si>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</si>
  <si>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</si>
  <si>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</si>
  <si>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</si>
  <si>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</si>
  <si>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</si>
  <si>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</si>
  <si>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</si>
  <si>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</si>
  <si>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</si>
  <si>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</si>
  <si>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</si>
  <si>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</si>
  <si>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</si>
  <si>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</si>
  <si>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</si>
  <si>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</si>
  <si>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</si>
  <si>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</si>
  <si>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</si>
  <si>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</si>
  <si>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</si>
  <si>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</si>
  <si>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</si>
  <si>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</si>
  <si>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</si>
  <si>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</si>
  <si>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</si>
  <si>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</si>
  <si>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</si>
  <si>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</si>
  <si>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</si>
  <si>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</si>
  <si>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</si>
  <si>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</si>
  <si>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</si>
  <si>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</si>
  <si>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</si>
  <si>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</si>
  <si>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</si>
  <si>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</si>
  <si>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</si>
  <si>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</si>
  <si>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</si>
  <si>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</si>
  <si>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</si>
  <si>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</si>
  <si>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</si>
  <si>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</si>
  <si>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</si>
  <si>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</si>
  <si>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</si>
  <si>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</si>
  <si>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</si>
  <si>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</si>
  <si>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</si>
  <si>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</si>
  <si>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</si>
  <si>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</si>
  <si>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</si>
  <si>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</si>
  <si>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</si>
  <si>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</si>
  <si>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</si>
  <si>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</si>
  <si>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</si>
  <si>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</si>
  <si>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</si>
  <si>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</si>
  <si>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</si>
  <si>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</si>
  <si>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</si>
  <si>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</si>
  <si>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</si>
  <si>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</si>
  <si>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</si>
  <si>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</si>
  <si>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</si>
  <si>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</si>
  <si>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</si>
  <si>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</si>
  <si>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</si>
  <si>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</si>
  <si>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</si>
  <si>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</si>
  <si>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</si>
  <si>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</si>
  <si>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</si>
  <si>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</si>
  <si>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</si>
  <si>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</si>
  <si>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</si>
  <si>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</si>
  <si>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</si>
  <si>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</si>
  <si>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</si>
  <si>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</si>
  <si>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</si>
  <si>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</si>
  <si>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</si>
  <si>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</si>
  <si>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</si>
  <si>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</si>
  <si>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</si>
  <si>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</si>
  <si>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</si>
  <si>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</si>
  <si>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</si>
  <si>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</si>
  <si>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</si>
  <si>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</si>
  <si>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</si>
  <si>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</si>
  <si>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</si>
  <si>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</si>
  <si>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</si>
  <si>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</si>
  <si>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</si>
  <si>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</si>
  <si>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</si>
  <si>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</si>
  <si>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</si>
  <si>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</si>
  <si>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</si>
  <si>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</si>
  <si>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</si>
  <si>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</si>
  <si>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</si>
  <si>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</si>
  <si>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</si>
  <si>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</si>
  <si>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</si>
  <si>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</si>
  <si>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</si>
  <si>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</si>
  <si>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</si>
  <si>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</si>
  <si>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</si>
  <si>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</si>
  <si>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</si>
  <si>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</si>
  <si>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</si>
  <si>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</si>
  <si>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</si>
  <si>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</si>
  <si>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</si>
  <si>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</si>
  <si>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</si>
  <si>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</si>
  <si>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</si>
  <si>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</si>
  <si>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</si>
  <si>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</si>
  <si>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</si>
  <si>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</si>
  <si>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</si>
  <si>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</si>
  <si>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</si>
  <si>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</si>
  <si>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</si>
  <si>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</si>
  <si>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</si>
  <si>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</si>
  <si>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</si>
  <si>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</si>
  <si>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</si>
  <si>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</si>
  <si>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</si>
  <si>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</si>
  <si>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</si>
  <si>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</si>
  <si>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</si>
  <si>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</si>
  <si>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</si>
  <si>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</si>
  <si>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</si>
  <si>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</si>
  <si>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</si>
  <si>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</si>
  <si>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</si>
  <si>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</si>
  <si>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</si>
  <si>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</si>
  <si>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</si>
  <si>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</si>
  <si>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</si>
  <si>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</si>
  <si>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</si>
  <si>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M</t>
  </si>
  <si>
    <t>정보</t>
    <phoneticPr fontId="1" type="noConversion"/>
  </si>
  <si>
    <t>(설문지 : FFQ 95문항 설문지, 사용자 : 오기록, ID : H1900619)</t>
  </si>
  <si>
    <t>출력시각</t>
    <phoneticPr fontId="1" type="noConversion"/>
  </si>
  <si>
    <t>2021년 07월 01일 13:06:42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</si>
  <si>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</si>
  <si>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</si>
  <si>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</si>
  <si>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</si>
  <si>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</si>
  <si>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</si>
  <si>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</si>
  <si>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</si>
  <si>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</si>
  <si>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</si>
  <si>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</si>
  <si>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</si>
  <si>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</si>
  <si>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</si>
  <si>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</si>
  <si>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</si>
  <si>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</si>
  <si>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</si>
  <si>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</si>
  <si>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</si>
  <si>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</si>
  <si>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</si>
  <si>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</si>
  <si>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</si>
  <si>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</si>
  <si>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</si>
  <si>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</si>
  <si>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</si>
  <si>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</si>
  <si>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</si>
  <si>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</si>
  <si>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</si>
  <si>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</si>
  <si>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</si>
  <si>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</si>
  <si>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</si>
  <si>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</si>
  <si>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</si>
  <si>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</si>
  <si>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</si>
  <si>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</si>
  <si>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</si>
  <si>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</si>
  <si>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</si>
  <si>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상한섭취량</t>
    <phoneticPr fontId="1" type="noConversion"/>
  </si>
  <si>
    <t>평균필요량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</si>
  <si>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</si>
  <si>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</si>
  <si>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</si>
  <si>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</si>
  <si>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</si>
  <si>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</si>
  <si>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</si>
  <si>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</si>
  <si>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</si>
  <si>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</si>
  <si>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</si>
  <si>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</si>
  <si>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</si>
  <si>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</si>
  <si>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</si>
  <si>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</si>
  <si>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</si>
  <si>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</si>
  <si>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</si>
  <si>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</si>
  <si>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</si>
  <si>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</si>
  <si>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</si>
  <si>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</si>
  <si>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</si>
  <si>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H1900619</t>
  </si>
  <si>
    <t>오기록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</si>
</sst>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108.36597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08344"/>
        <c:axId val="522109128"/>
      </c:barChart>
      <c:catAx>
        <c:axId val="52210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09128"/>
        <c:crosses val="autoZero"/>
        <c:auto val="1"/>
        <c:lblAlgn val="ctr"/>
        <c:lblOffset val="100"/>
        <c:noMultiLvlLbl val="0"/>
      </c:catAx>
      <c:valAx>
        <c:axId val="52210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0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3.5210219999999999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00504"/>
        <c:axId val="522103640"/>
      </c:barChart>
      <c:catAx>
        <c:axId val="52210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03640"/>
        <c:crosses val="autoZero"/>
        <c:auto val="1"/>
        <c:lblAlgn val="ctr"/>
        <c:lblOffset val="100"/>
        <c:noMultiLvlLbl val="0"/>
      </c:catAx>
      <c:valAx>
        <c:axId val="5221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0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0.74400659999999996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00896"/>
        <c:axId val="522102464"/>
      </c:barChart>
      <c:catAx>
        <c:axId val="52210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02464"/>
        <c:crosses val="autoZero"/>
        <c:auto val="1"/>
        <c:lblAlgn val="ctr"/>
        <c:lblOffset val="100"/>
        <c:noMultiLvlLbl val="0"/>
      </c:catAx>
      <c:valAx>
        <c:axId val="52210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1960.4146000000001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05600"/>
        <c:axId val="525340960"/>
      </c:barChart>
      <c:catAx>
        <c:axId val="52210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40960"/>
        <c:crosses val="autoZero"/>
        <c:auto val="1"/>
        <c:lblAlgn val="ctr"/>
        <c:lblOffset val="100"/>
        <c:noMultiLvlLbl val="0"/>
      </c:catAx>
      <c:valAx>
        <c:axId val="52534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4437.3739999999998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44880"/>
        <c:axId val="525345664"/>
      </c:barChart>
      <c:catAx>
        <c:axId val="52534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45664"/>
        <c:crosses val="autoZero"/>
        <c:auto val="1"/>
        <c:lblAlgn val="ctr"/>
        <c:lblOffset val="100"/>
        <c:noMultiLvlLbl val="0"/>
      </c:catAx>
      <c:valAx>
        <c:axId val="525345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290.59447999999998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41352"/>
        <c:axId val="525344096"/>
      </c:barChart>
      <c:catAx>
        <c:axId val="5253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44096"/>
        <c:crosses val="autoZero"/>
        <c:auto val="1"/>
        <c:lblAlgn val="ctr"/>
        <c:lblOffset val="100"/>
        <c:noMultiLvlLbl val="0"/>
      </c:catAx>
      <c:valAx>
        <c:axId val="52534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170.65932000000001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46056"/>
        <c:axId val="525337824"/>
      </c:barChart>
      <c:catAx>
        <c:axId val="52534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37824"/>
        <c:crosses val="autoZero"/>
        <c:auto val="1"/>
        <c:lblAlgn val="ctr"/>
        <c:lblOffset val="100"/>
        <c:noMultiLvlLbl val="0"/>
      </c:catAx>
      <c:valAx>
        <c:axId val="52533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17.223807999999998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42528"/>
        <c:axId val="525342920"/>
      </c:barChart>
      <c:catAx>
        <c:axId val="5253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42920"/>
        <c:crosses val="autoZero"/>
        <c:auto val="1"/>
        <c:lblAlgn val="ctr"/>
        <c:lblOffset val="100"/>
        <c:noMultiLvlLbl val="0"/>
      </c:catAx>
      <c:valAx>
        <c:axId val="525342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3835.5320000000002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43704"/>
        <c:axId val="525346448"/>
      </c:barChart>
      <c:catAx>
        <c:axId val="52534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46448"/>
        <c:crosses val="autoZero"/>
        <c:auto val="1"/>
        <c:lblAlgn val="ctr"/>
        <c:lblOffset val="100"/>
        <c:noMultiLvlLbl val="0"/>
      </c:catAx>
      <c:valAx>
        <c:axId val="525346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0.55144610000000005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47624"/>
        <c:axId val="525337040"/>
      </c:barChart>
      <c:catAx>
        <c:axId val="5253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37040"/>
        <c:crosses val="autoZero"/>
        <c:auto val="1"/>
        <c:lblAlgn val="ctr"/>
        <c:lblOffset val="100"/>
        <c:noMultiLvlLbl val="0"/>
      </c:catAx>
      <c:valAx>
        <c:axId val="52533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5.6683919999999999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46840"/>
        <c:axId val="525348408"/>
      </c:barChart>
      <c:catAx>
        <c:axId val="52534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48408"/>
        <c:crosses val="autoZero"/>
        <c:auto val="1"/>
        <c:lblAlgn val="ctr"/>
        <c:lblOffset val="100"/>
        <c:noMultiLvlLbl val="0"/>
      </c:catAx>
      <c:valAx>
        <c:axId val="525348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37.896045999999998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96192"/>
        <c:axId val="522104424"/>
      </c:barChart>
      <c:catAx>
        <c:axId val="5220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04424"/>
        <c:crosses val="autoZero"/>
        <c:auto val="1"/>
        <c:lblAlgn val="ctr"/>
        <c:lblOffset val="100"/>
        <c:noMultiLvlLbl val="0"/>
      </c:catAx>
      <c:valAx>
        <c:axId val="522104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220.70993000000001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44488"/>
        <c:axId val="525339784"/>
      </c:barChart>
      <c:catAx>
        <c:axId val="52534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39784"/>
        <c:crosses val="autoZero"/>
        <c:auto val="1"/>
        <c:lblAlgn val="ctr"/>
        <c:lblOffset val="100"/>
        <c:noMultiLvlLbl val="0"/>
      </c:catAx>
      <c:valAx>
        <c:axId val="52533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133.86832000000001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48016"/>
        <c:axId val="525336256"/>
      </c:barChart>
      <c:catAx>
        <c:axId val="52534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36256"/>
        <c:crosses val="autoZero"/>
        <c:auto val="1"/>
        <c:lblAlgn val="ctr"/>
        <c:lblOffset val="100"/>
        <c:noMultiLvlLbl val="0"/>
      </c:catAx>
      <c:valAx>
        <c:axId val="52533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8.4329999999999998</c:v>
                </c:pt>
                <c:pt idx="1">
                  <c:v>10.99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338216"/>
        <c:axId val="525338608"/>
      </c:barChart>
      <c:catAx>
        <c:axId val="52533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38608"/>
        <c:crosses val="autoZero"/>
        <c:auto val="1"/>
        <c:lblAlgn val="ctr"/>
        <c:lblOffset val="100"/>
        <c:noMultiLvlLbl val="0"/>
      </c:catAx>
      <c:valAx>
        <c:axId val="52533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3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21.878874</c:v>
                </c:pt>
                <c:pt idx="1">
                  <c:v>22.891659000000001</c:v>
                </c:pt>
                <c:pt idx="2">
                  <c:v>23.928664999999999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824.15015000000005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50368"/>
        <c:axId val="525350760"/>
      </c:barChart>
      <c:catAx>
        <c:axId val="52535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50760"/>
        <c:crosses val="autoZero"/>
        <c:auto val="1"/>
        <c:lblAlgn val="ctr"/>
        <c:lblOffset val="100"/>
        <c:noMultiLvlLbl val="0"/>
      </c:catAx>
      <c:valAx>
        <c:axId val="525350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24.750883000000002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351544"/>
        <c:axId val="525351936"/>
      </c:barChart>
      <c:catAx>
        <c:axId val="52535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51936"/>
        <c:crosses val="autoZero"/>
        <c:auto val="1"/>
        <c:lblAlgn val="ctr"/>
        <c:lblOffset val="100"/>
        <c:noMultiLvlLbl val="0"/>
      </c:catAx>
      <c:valAx>
        <c:axId val="52535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5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69.953999999999994</c:v>
                </c:pt>
                <c:pt idx="1">
                  <c:v>10.699</c:v>
                </c:pt>
                <c:pt idx="2">
                  <c:v>19.347000000000001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349192"/>
        <c:axId val="525349584"/>
      </c:barChart>
      <c:catAx>
        <c:axId val="52534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349584"/>
        <c:crosses val="autoZero"/>
        <c:auto val="1"/>
        <c:lblAlgn val="ctr"/>
        <c:lblOffset val="100"/>
        <c:noMultiLvlLbl val="0"/>
      </c:catAx>
      <c:valAx>
        <c:axId val="52534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34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2556.6777000000002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97688"/>
        <c:axId val="526503176"/>
      </c:barChart>
      <c:catAx>
        <c:axId val="52649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03176"/>
        <c:crosses val="autoZero"/>
        <c:auto val="1"/>
        <c:lblAlgn val="ctr"/>
        <c:lblOffset val="100"/>
        <c:noMultiLvlLbl val="0"/>
      </c:catAx>
      <c:valAx>
        <c:axId val="526503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9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156.79715999999999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93768"/>
        <c:axId val="526495728"/>
      </c:barChart>
      <c:catAx>
        <c:axId val="52649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95728"/>
        <c:crosses val="autoZero"/>
        <c:auto val="1"/>
        <c:lblAlgn val="ctr"/>
        <c:lblOffset val="100"/>
        <c:noMultiLvlLbl val="0"/>
      </c:catAx>
      <c:valAx>
        <c:axId val="526495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9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1032.6316999999999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01216"/>
        <c:axId val="526494944"/>
      </c:barChart>
      <c:catAx>
        <c:axId val="52650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94944"/>
        <c:crosses val="autoZero"/>
        <c:auto val="1"/>
        <c:lblAlgn val="ctr"/>
        <c:lblOffset val="100"/>
        <c:noMultiLvlLbl val="0"/>
      </c:catAx>
      <c:valAx>
        <c:axId val="52649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6.1012219999999999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99720"/>
        <c:axId val="522096976"/>
      </c:barChart>
      <c:catAx>
        <c:axId val="52209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96976"/>
        <c:crosses val="autoZero"/>
        <c:auto val="1"/>
        <c:lblAlgn val="ctr"/>
        <c:lblOffset val="100"/>
        <c:noMultiLvlLbl val="0"/>
      </c:catAx>
      <c:valAx>
        <c:axId val="52209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9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8048.8525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01608"/>
        <c:axId val="526502000"/>
      </c:barChart>
      <c:catAx>
        <c:axId val="52650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502000"/>
        <c:crosses val="autoZero"/>
        <c:auto val="1"/>
        <c:lblAlgn val="ctr"/>
        <c:lblOffset val="100"/>
        <c:noMultiLvlLbl val="0"/>
      </c:catAx>
      <c:valAx>
        <c:axId val="526502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0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25.321558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503568"/>
        <c:axId val="526499648"/>
      </c:barChart>
      <c:catAx>
        <c:axId val="52650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99648"/>
        <c:crosses val="autoZero"/>
        <c:auto val="1"/>
        <c:lblAlgn val="ctr"/>
        <c:lblOffset val="100"/>
        <c:noMultiLvlLbl val="0"/>
      </c:catAx>
      <c:valAx>
        <c:axId val="52649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50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3.1341909999999999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91808"/>
        <c:axId val="526492200"/>
      </c:barChart>
      <c:catAx>
        <c:axId val="5264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492200"/>
        <c:crosses val="autoZero"/>
        <c:auto val="1"/>
        <c:lblAlgn val="ctr"/>
        <c:lblOffset val="100"/>
        <c:noMultiLvlLbl val="0"/>
      </c:catAx>
      <c:valAx>
        <c:axId val="52649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337.02890000000002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98544"/>
        <c:axId val="522105992"/>
      </c:barChart>
      <c:catAx>
        <c:axId val="52209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05992"/>
        <c:crosses val="autoZero"/>
        <c:auto val="1"/>
        <c:lblAlgn val="ctr"/>
        <c:lblOffset val="100"/>
        <c:noMultiLvlLbl val="0"/>
      </c:catAx>
      <c:valAx>
        <c:axId val="522105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9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1.9811463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00112"/>
        <c:axId val="522104816"/>
      </c:barChart>
      <c:catAx>
        <c:axId val="5221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04816"/>
        <c:crosses val="autoZero"/>
        <c:auto val="1"/>
        <c:lblAlgn val="ctr"/>
        <c:lblOffset val="100"/>
        <c:noMultiLvlLbl val="0"/>
      </c:catAx>
      <c:valAx>
        <c:axId val="522104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0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23.309819999999998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95408"/>
        <c:axId val="522106776"/>
      </c:barChart>
      <c:catAx>
        <c:axId val="5220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06776"/>
        <c:crosses val="autoZero"/>
        <c:auto val="1"/>
        <c:lblAlgn val="ctr"/>
        <c:lblOffset val="100"/>
        <c:noMultiLvlLbl val="0"/>
      </c:catAx>
      <c:valAx>
        <c:axId val="52210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3.1341909999999999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02072"/>
        <c:axId val="522097760"/>
      </c:barChart>
      <c:catAx>
        <c:axId val="52210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97760"/>
        <c:crosses val="autoZero"/>
        <c:auto val="1"/>
        <c:lblAlgn val="ctr"/>
        <c:lblOffset val="100"/>
        <c:noMultiLvlLbl val="0"/>
      </c:catAx>
      <c:valAx>
        <c:axId val="52209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0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797.52700000000004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05208"/>
        <c:axId val="522098152"/>
      </c:barChart>
      <c:catAx>
        <c:axId val="52210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98152"/>
        <c:crosses val="autoZero"/>
        <c:auto val="1"/>
        <c:lblAlgn val="ctr"/>
        <c:lblOffset val="100"/>
        <c:noMultiLvlLbl val="0"/>
      </c:catAx>
      <c:valAx>
        <c:axId val="5220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0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17.787434000000001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096584"/>
        <c:axId val="522098936"/>
      </c:barChart>
      <c:catAx>
        <c:axId val="5220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098936"/>
        <c:crosses val="autoZero"/>
        <c:auto val="1"/>
        <c:lblAlgn val="ctr"/>
        <c:lblOffset val="100"/>
        <c:noMultiLvlLbl val="0"/>
      </c:catAx>
      <c:valAx>
        <c:axId val="52209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09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오기록, ID : H1900619)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01일 13:06:42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2556.6777000000002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108.36597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37.896045999999998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69.953999999999994</v>
      </c>
      <c r="G8" s="59">
        <f>'DRIs DATA 입력'!G8</f>
        <v>10.699</v>
      </c>
      <c r="H8" s="59">
        <f>'DRIs DATA 입력'!H8</f>
        <v>19.347000000000001</v>
      </c>
      <c r="I8" s="46"/>
      <c r="J8" s="59" t="s">
        <v>215</v>
      </c>
      <c r="K8" s="59">
        <f>'DRIs DATA 입력'!K8</f>
        <v>8.4329999999999998</v>
      </c>
      <c r="L8" s="59">
        <f>'DRIs DATA 입력'!L8</f>
        <v>10.99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824.15015000000005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24.750883000000002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6.1012219999999999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337.02890000000002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156.79715999999999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2.6409210000000001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1.9811463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23.309819999999998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3.1341909999999999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797.52700000000004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17.787434000000001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3.5210219999999999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0.74400659999999996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1032.6316999999999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1960.4146000000001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8048.8525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4437.3739999999998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290.59447999999998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170.65932000000001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25.321558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17.223807999999998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3835.5320000000002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0.55144610000000005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5.6683919999999999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220.70993000000001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133.86832000000001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28" sqref="U2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8" t="s">
        <v>281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283</v>
      </c>
      <c r="B4" s="67"/>
      <c r="C4" s="67"/>
      <c r="E4" s="69" t="s">
        <v>284</v>
      </c>
      <c r="F4" s="70"/>
      <c r="G4" s="70"/>
      <c r="H4" s="71"/>
      <c r="J4" s="69" t="s">
        <v>285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286</v>
      </c>
      <c r="V4" s="67"/>
      <c r="W4" s="67"/>
      <c r="X4" s="67"/>
      <c r="Y4" s="67"/>
      <c r="Z4" s="67"/>
    </row>
    <row r="5" spans="1:27" x14ac:dyDescent="0.3">
      <c r="A5" s="65"/>
      <c r="B5" s="65" t="s">
        <v>287</v>
      </c>
      <c r="C5" s="65" t="s">
        <v>289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297</v>
      </c>
      <c r="S5" s="65" t="s">
        <v>288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298</v>
      </c>
    </row>
    <row r="6" spans="1:27" x14ac:dyDescent="0.3">
      <c r="A6" s="65" t="s">
        <v>282</v>
      </c>
      <c r="B6" s="65">
        <v>2000</v>
      </c>
      <c r="C6" s="65">
        <v>2556.6777000000002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45</v>
      </c>
      <c r="P6" s="65">
        <v>55</v>
      </c>
      <c r="Q6" s="65">
        <v>0</v>
      </c>
      <c r="R6" s="65">
        <v>0</v>
      </c>
      <c r="S6" s="65">
        <v>108.36597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37.896045999999998</v>
      </c>
    </row>
    <row r="7" spans="1:27" x14ac:dyDescent="0.3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303</v>
      </c>
      <c r="F8" s="65">
        <v>69.953999999999994</v>
      </c>
      <c r="G8" s="65">
        <v>10.699</v>
      </c>
      <c r="H8" s="65">
        <v>19.347000000000001</v>
      </c>
      <c r="J8" s="65" t="s">
        <v>303</v>
      </c>
      <c r="K8" s="65">
        <v>8.4329999999999998</v>
      </c>
      <c r="L8" s="65">
        <v>10.99</v>
      </c>
    </row>
    <row r="13" spans="1:27" x14ac:dyDescent="0.3">
      <c r="A13" s="66" t="s">
        <v>304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305</v>
      </c>
      <c r="B14" s="67"/>
      <c r="C14" s="67"/>
      <c r="D14" s="67"/>
      <c r="E14" s="67"/>
      <c r="F14" s="67"/>
      <c r="H14" s="67" t="s">
        <v>306</v>
      </c>
      <c r="I14" s="67"/>
      <c r="J14" s="67"/>
      <c r="K14" s="67"/>
      <c r="L14" s="67"/>
      <c r="M14" s="67"/>
      <c r="O14" s="67" t="s">
        <v>307</v>
      </c>
      <c r="P14" s="67"/>
      <c r="Q14" s="67"/>
      <c r="R14" s="67"/>
      <c r="S14" s="67"/>
      <c r="T14" s="67"/>
      <c r="V14" s="67" t="s">
        <v>308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309</v>
      </c>
      <c r="C15" s="65" t="s">
        <v>310</v>
      </c>
      <c r="D15" s="65" t="s">
        <v>295</v>
      </c>
      <c r="E15" s="65" t="s">
        <v>296</v>
      </c>
      <c r="F15" s="65" t="s">
        <v>288</v>
      </c>
      <c r="H15" s="65"/>
      <c r="I15" s="65" t="s">
        <v>293</v>
      </c>
      <c r="J15" s="65" t="s">
        <v>294</v>
      </c>
      <c r="K15" s="65" t="s">
        <v>311</v>
      </c>
      <c r="L15" s="65" t="s">
        <v>296</v>
      </c>
      <c r="M15" s="65" t="s">
        <v>288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288</v>
      </c>
      <c r="V15" s="65"/>
      <c r="W15" s="65" t="s">
        <v>312</v>
      </c>
      <c r="X15" s="65" t="s">
        <v>294</v>
      </c>
      <c r="Y15" s="65" t="s">
        <v>313</v>
      </c>
      <c r="Z15" s="65" t="s">
        <v>296</v>
      </c>
      <c r="AA15" s="65" t="s">
        <v>288</v>
      </c>
    </row>
    <row r="16" spans="1:27" x14ac:dyDescent="0.3">
      <c r="A16" s="65" t="s">
        <v>314</v>
      </c>
      <c r="B16" s="65">
        <v>500</v>
      </c>
      <c r="C16" s="65">
        <v>700</v>
      </c>
      <c r="D16" s="65">
        <v>0</v>
      </c>
      <c r="E16" s="65">
        <v>3000</v>
      </c>
      <c r="F16" s="65">
        <v>824.15015000000005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24.750883000000002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6.1012219999999999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337.02890000000002</v>
      </c>
    </row>
    <row r="23" spans="1:62" x14ac:dyDescent="0.3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316</v>
      </c>
      <c r="B24" s="67"/>
      <c r="C24" s="67"/>
      <c r="D24" s="67"/>
      <c r="E24" s="67"/>
      <c r="F24" s="67"/>
      <c r="H24" s="67" t="s">
        <v>317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322</v>
      </c>
      <c r="AR24" s="67"/>
      <c r="AS24" s="67"/>
      <c r="AT24" s="67"/>
      <c r="AU24" s="67"/>
      <c r="AV24" s="67"/>
      <c r="AX24" s="67" t="s">
        <v>323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288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288</v>
      </c>
      <c r="O25" s="65"/>
      <c r="P25" s="65" t="s">
        <v>293</v>
      </c>
      <c r="Q25" s="65" t="s">
        <v>294</v>
      </c>
      <c r="R25" s="65" t="s">
        <v>295</v>
      </c>
      <c r="S25" s="65" t="s">
        <v>325</v>
      </c>
      <c r="T25" s="65" t="s">
        <v>288</v>
      </c>
      <c r="V25" s="65"/>
      <c r="W25" s="65" t="s">
        <v>326</v>
      </c>
      <c r="X25" s="65" t="s">
        <v>294</v>
      </c>
      <c r="Y25" s="65" t="s">
        <v>295</v>
      </c>
      <c r="Z25" s="65" t="s">
        <v>296</v>
      </c>
      <c r="AA25" s="65" t="s">
        <v>288</v>
      </c>
      <c r="AC25" s="65"/>
      <c r="AD25" s="65" t="s">
        <v>293</v>
      </c>
      <c r="AE25" s="65" t="s">
        <v>294</v>
      </c>
      <c r="AF25" s="65" t="s">
        <v>295</v>
      </c>
      <c r="AG25" s="65" t="s">
        <v>297</v>
      </c>
      <c r="AH25" s="65" t="s">
        <v>298</v>
      </c>
      <c r="AJ25" s="65"/>
      <c r="AK25" s="65" t="s">
        <v>327</v>
      </c>
      <c r="AL25" s="65" t="s">
        <v>294</v>
      </c>
      <c r="AM25" s="65" t="s">
        <v>295</v>
      </c>
      <c r="AN25" s="65" t="s">
        <v>296</v>
      </c>
      <c r="AO25" s="65" t="s">
        <v>288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288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298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156.79715999999999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2.6409210000000001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1.9811463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23.309819999999998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3.1341909999999999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797.52700000000004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17.787434000000001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3.5210219999999999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0.74400659999999996</v>
      </c>
    </row>
    <row r="33" spans="1:68" x14ac:dyDescent="0.3">
      <c r="A33" s="66" t="s">
        <v>329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330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309</v>
      </c>
      <c r="C35" s="65" t="s">
        <v>294</v>
      </c>
      <c r="D35" s="65" t="s">
        <v>334</v>
      </c>
      <c r="E35" s="65" t="s">
        <v>296</v>
      </c>
      <c r="F35" s="65" t="s">
        <v>288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298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288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288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1032.6316999999999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1960.4146000000001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8048.8525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4437.3739999999998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290.59447999999998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170.65932000000001</v>
      </c>
    </row>
    <row r="43" spans="1:68" x14ac:dyDescent="0.3">
      <c r="A43" s="66" t="s">
        <v>335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336</v>
      </c>
      <c r="B44" s="67"/>
      <c r="C44" s="67"/>
      <c r="D44" s="67"/>
      <c r="E44" s="67"/>
      <c r="F44" s="67"/>
      <c r="H44" s="67" t="s">
        <v>337</v>
      </c>
      <c r="I44" s="67"/>
      <c r="J44" s="67"/>
      <c r="K44" s="67"/>
      <c r="L44" s="67"/>
      <c r="M44" s="67"/>
      <c r="O44" s="67" t="s">
        <v>338</v>
      </c>
      <c r="P44" s="67"/>
      <c r="Q44" s="67"/>
      <c r="R44" s="67"/>
      <c r="S44" s="67"/>
      <c r="T44" s="67"/>
      <c r="V44" s="67" t="s">
        <v>339</v>
      </c>
      <c r="W44" s="67"/>
      <c r="X44" s="67"/>
      <c r="Y44" s="67"/>
      <c r="Z44" s="67"/>
      <c r="AA44" s="67"/>
      <c r="AC44" s="67" t="s">
        <v>340</v>
      </c>
      <c r="AD44" s="67"/>
      <c r="AE44" s="67"/>
      <c r="AF44" s="67"/>
      <c r="AG44" s="67"/>
      <c r="AH44" s="67"/>
      <c r="AJ44" s="67" t="s">
        <v>341</v>
      </c>
      <c r="AK44" s="67"/>
      <c r="AL44" s="67"/>
      <c r="AM44" s="67"/>
      <c r="AN44" s="67"/>
      <c r="AO44" s="67"/>
      <c r="AQ44" s="67" t="s">
        <v>342</v>
      </c>
      <c r="AR44" s="67"/>
      <c r="AS44" s="67"/>
      <c r="AT44" s="67"/>
      <c r="AU44" s="67"/>
      <c r="AV44" s="67"/>
      <c r="AX44" s="67" t="s">
        <v>343</v>
      </c>
      <c r="AY44" s="67"/>
      <c r="AZ44" s="67"/>
      <c r="BA44" s="67"/>
      <c r="BB44" s="67"/>
      <c r="BC44" s="67"/>
      <c r="BE44" s="67" t="s">
        <v>344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325</v>
      </c>
      <c r="F45" s="65" t="s">
        <v>298</v>
      </c>
      <c r="H45" s="65"/>
      <c r="I45" s="65" t="s">
        <v>293</v>
      </c>
      <c r="J45" s="65" t="s">
        <v>294</v>
      </c>
      <c r="K45" s="65" t="s">
        <v>313</v>
      </c>
      <c r="L45" s="65" t="s">
        <v>345</v>
      </c>
      <c r="M45" s="65" t="s">
        <v>288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346</v>
      </c>
      <c r="V45" s="65"/>
      <c r="W45" s="65" t="s">
        <v>293</v>
      </c>
      <c r="X45" s="65" t="s">
        <v>294</v>
      </c>
      <c r="Y45" s="65" t="s">
        <v>295</v>
      </c>
      <c r="Z45" s="65" t="s">
        <v>325</v>
      </c>
      <c r="AA45" s="65" t="s">
        <v>288</v>
      </c>
      <c r="AC45" s="65"/>
      <c r="AD45" s="65" t="s">
        <v>327</v>
      </c>
      <c r="AE45" s="65" t="s">
        <v>294</v>
      </c>
      <c r="AF45" s="65" t="s">
        <v>311</v>
      </c>
      <c r="AG45" s="65" t="s">
        <v>296</v>
      </c>
      <c r="AH45" s="65" t="s">
        <v>288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298</v>
      </c>
      <c r="AQ45" s="65"/>
      <c r="AR45" s="65" t="s">
        <v>293</v>
      </c>
      <c r="AS45" s="65" t="s">
        <v>347</v>
      </c>
      <c r="AT45" s="65" t="s">
        <v>295</v>
      </c>
      <c r="AU45" s="65" t="s">
        <v>296</v>
      </c>
      <c r="AV45" s="65" t="s">
        <v>288</v>
      </c>
      <c r="AX45" s="65"/>
      <c r="AY45" s="65" t="s">
        <v>326</v>
      </c>
      <c r="AZ45" s="65" t="s">
        <v>294</v>
      </c>
      <c r="BA45" s="65" t="s">
        <v>295</v>
      </c>
      <c r="BB45" s="65" t="s">
        <v>296</v>
      </c>
      <c r="BC45" s="65" t="s">
        <v>288</v>
      </c>
      <c r="BE45" s="65"/>
      <c r="BF45" s="65" t="s">
        <v>293</v>
      </c>
      <c r="BG45" s="65" t="s">
        <v>310</v>
      </c>
      <c r="BH45" s="65" t="s">
        <v>295</v>
      </c>
      <c r="BI45" s="65" t="s">
        <v>348</v>
      </c>
      <c r="BJ45" s="65" t="s">
        <v>288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25.321558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17.223807999999998</v>
      </c>
      <c r="O46" s="65" t="s">
        <v>349</v>
      </c>
      <c r="P46" s="65">
        <v>600</v>
      </c>
      <c r="Q46" s="65">
        <v>800</v>
      </c>
      <c r="R46" s="65">
        <v>0</v>
      </c>
      <c r="S46" s="65">
        <v>10000</v>
      </c>
      <c r="T46" s="65">
        <v>3835.5320000000002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0.55144610000000005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5.6683919999999999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220.70993000000001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133.86832000000001</v>
      </c>
      <c r="AX46" s="65" t="s">
        <v>350</v>
      </c>
      <c r="AY46" s="65"/>
      <c r="AZ46" s="65"/>
      <c r="BA46" s="65"/>
      <c r="BB46" s="65"/>
      <c r="BC46" s="65"/>
      <c r="BE46" s="65" t="s">
        <v>351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Q12" sqref="Q1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352</v>
      </c>
      <c r="B2" s="61" t="s">
        <v>353</v>
      </c>
      <c r="C2" s="61" t="s">
        <v>276</v>
      </c>
      <c r="D2" s="61">
        <v>74</v>
      </c>
      <c r="E2" s="61">
        <v>2556.6777000000002</v>
      </c>
      <c r="F2" s="61">
        <v>391.83139999999997</v>
      </c>
      <c r="G2" s="61">
        <v>59.928897999999997</v>
      </c>
      <c r="H2" s="61">
        <v>25.781803</v>
      </c>
      <c r="I2" s="61">
        <v>34.147095</v>
      </c>
      <c r="J2" s="61">
        <v>108.36597</v>
      </c>
      <c r="K2" s="61">
        <v>50.692481999999998</v>
      </c>
      <c r="L2" s="61">
        <v>57.673484999999999</v>
      </c>
      <c r="M2" s="61">
        <v>37.896045999999998</v>
      </c>
      <c r="N2" s="61">
        <v>4.2114330000000004</v>
      </c>
      <c r="O2" s="61">
        <v>22.777415999999999</v>
      </c>
      <c r="P2" s="61">
        <v>1527.0465999999999</v>
      </c>
      <c r="Q2" s="61">
        <v>37.643752999999997</v>
      </c>
      <c r="R2" s="61">
        <v>824.15015000000005</v>
      </c>
      <c r="S2" s="61">
        <v>143.56103999999999</v>
      </c>
      <c r="T2" s="61">
        <v>8167.07</v>
      </c>
      <c r="U2" s="61">
        <v>6.1012219999999999</v>
      </c>
      <c r="V2" s="61">
        <v>24.750883000000002</v>
      </c>
      <c r="W2" s="61">
        <v>337.02890000000002</v>
      </c>
      <c r="X2" s="61">
        <v>156.79715999999999</v>
      </c>
      <c r="Y2" s="61">
        <v>2.6409210000000001</v>
      </c>
      <c r="Z2" s="61">
        <v>1.9811463</v>
      </c>
      <c r="AA2" s="61">
        <v>23.309819999999998</v>
      </c>
      <c r="AB2" s="61">
        <v>3.1341909999999999</v>
      </c>
      <c r="AC2" s="61">
        <v>797.52700000000004</v>
      </c>
      <c r="AD2" s="61">
        <v>17.787434000000001</v>
      </c>
      <c r="AE2" s="61">
        <v>3.5210219999999999</v>
      </c>
      <c r="AF2" s="61">
        <v>0.74400659999999996</v>
      </c>
      <c r="AG2" s="61">
        <v>1032.6316999999999</v>
      </c>
      <c r="AH2" s="61">
        <v>422.60906999999997</v>
      </c>
      <c r="AI2" s="61">
        <v>610.02269999999999</v>
      </c>
      <c r="AJ2" s="61">
        <v>1960.4146000000001</v>
      </c>
      <c r="AK2" s="61">
        <v>8048.8525</v>
      </c>
      <c r="AL2" s="61">
        <v>290.59447999999998</v>
      </c>
      <c r="AM2" s="61">
        <v>4437.3739999999998</v>
      </c>
      <c r="AN2" s="61">
        <v>170.65932000000001</v>
      </c>
      <c r="AO2" s="61">
        <v>25.321558</v>
      </c>
      <c r="AP2" s="61">
        <v>17.929033</v>
      </c>
      <c r="AQ2" s="61">
        <v>7.3925239999999999</v>
      </c>
      <c r="AR2" s="61">
        <v>17.223807999999998</v>
      </c>
      <c r="AS2" s="61">
        <v>3835.5320000000002</v>
      </c>
      <c r="AT2" s="61">
        <v>0.55144610000000005</v>
      </c>
      <c r="AU2" s="61">
        <v>5.6683919999999999</v>
      </c>
      <c r="AV2" s="61">
        <v>220.70993000000001</v>
      </c>
      <c r="AW2" s="61">
        <v>133.86832000000001</v>
      </c>
      <c r="AX2" s="61">
        <v>0.23871596</v>
      </c>
      <c r="AY2" s="61">
        <v>1.9713323</v>
      </c>
      <c r="AZ2" s="61">
        <v>380.25754000000001</v>
      </c>
      <c r="BA2" s="61">
        <v>68.709100000000007</v>
      </c>
      <c r="BB2" s="61">
        <v>21.878874</v>
      </c>
      <c r="BC2" s="61">
        <v>22.891659000000001</v>
      </c>
      <c r="BD2" s="61">
        <v>23.928664999999999</v>
      </c>
      <c r="BE2" s="61">
        <v>1.9791162</v>
      </c>
      <c r="BF2" s="61">
        <v>11.057725</v>
      </c>
      <c r="BG2" s="61">
        <v>0</v>
      </c>
      <c r="BH2" s="61">
        <v>5.1040000000000002E-2</v>
      </c>
      <c r="BI2" s="61">
        <v>3.8634386E-2</v>
      </c>
      <c r="BJ2" s="61">
        <v>0.16081181</v>
      </c>
      <c r="BK2" s="61">
        <v>0</v>
      </c>
      <c r="BL2" s="61">
        <v>0.49276245000000002</v>
      </c>
      <c r="BM2" s="61">
        <v>5.6325620000000001</v>
      </c>
      <c r="BN2" s="61">
        <v>1.4711118999999999</v>
      </c>
      <c r="BO2" s="61">
        <v>77.696789999999993</v>
      </c>
      <c r="BP2" s="61">
        <v>15.346057999999999</v>
      </c>
      <c r="BQ2" s="61">
        <v>26.003874</v>
      </c>
      <c r="BR2" s="61">
        <v>90.716669999999993</v>
      </c>
      <c r="BS2" s="61">
        <v>29.782592999999999</v>
      </c>
      <c r="BT2" s="61">
        <v>17.56175</v>
      </c>
      <c r="BU2" s="61">
        <v>1.088835E-2</v>
      </c>
      <c r="BV2" s="61">
        <v>0.1031142</v>
      </c>
      <c r="BW2" s="61">
        <v>1.1724485</v>
      </c>
      <c r="BX2" s="61">
        <v>1.8922553</v>
      </c>
      <c r="BY2" s="61">
        <v>0.20593137</v>
      </c>
      <c r="BZ2" s="61">
        <v>6.6530270000000002E-4</v>
      </c>
      <c r="CA2" s="61">
        <v>0.98459584</v>
      </c>
      <c r="CB2" s="61">
        <v>5.5129416000000001E-2</v>
      </c>
      <c r="CC2" s="61">
        <v>0.24281</v>
      </c>
      <c r="CD2" s="61">
        <v>2.8529884999999999</v>
      </c>
      <c r="CE2" s="61">
        <v>9.5781989999999997E-2</v>
      </c>
      <c r="CF2" s="61">
        <v>0.42107963999999998</v>
      </c>
      <c r="CG2" s="61">
        <v>1.2449999E-6</v>
      </c>
      <c r="CH2" s="61">
        <v>4.3579303E-2</v>
      </c>
      <c r="CI2" s="61">
        <v>2.5327988E-3</v>
      </c>
      <c r="CJ2" s="61">
        <v>6.1919092999999998</v>
      </c>
      <c r="CK2" s="61">
        <v>2.5012532000000001E-2</v>
      </c>
      <c r="CL2" s="61">
        <v>0.41393822000000002</v>
      </c>
      <c r="CM2" s="61">
        <v>5.0168920000000004</v>
      </c>
      <c r="CN2" s="61">
        <v>4327.9129999999996</v>
      </c>
      <c r="CO2" s="61">
        <v>7639.1103999999996</v>
      </c>
      <c r="CP2" s="61">
        <v>5249.78</v>
      </c>
      <c r="CQ2" s="61">
        <v>1746.1279</v>
      </c>
      <c r="CR2" s="61">
        <v>883.01764000000003</v>
      </c>
      <c r="CS2" s="61">
        <v>771.86350000000004</v>
      </c>
      <c r="CT2" s="61">
        <v>4312.4022999999997</v>
      </c>
      <c r="CU2" s="61">
        <v>2942.431</v>
      </c>
      <c r="CV2" s="61">
        <v>2306.3789999999999</v>
      </c>
      <c r="CW2" s="61">
        <v>3288.5569999999998</v>
      </c>
      <c r="CX2" s="61">
        <v>942.08654999999999</v>
      </c>
      <c r="CY2" s="61">
        <v>5229.4650000000001</v>
      </c>
      <c r="CZ2" s="61">
        <v>2646.9087</v>
      </c>
      <c r="DA2" s="61">
        <v>6737.2060000000001</v>
      </c>
      <c r="DB2" s="61">
        <v>5965.3456999999999</v>
      </c>
      <c r="DC2" s="61">
        <v>9743.2139999999999</v>
      </c>
      <c r="DD2" s="61">
        <v>15352.715</v>
      </c>
      <c r="DE2" s="61">
        <v>3593.6567</v>
      </c>
      <c r="DF2" s="61">
        <v>6149.9279999999999</v>
      </c>
      <c r="DG2" s="61">
        <v>3702.0720000000001</v>
      </c>
      <c r="DH2" s="61">
        <v>283.07513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68.709100000000007</v>
      </c>
      <c r="B6">
        <f>BB2</f>
        <v>21.878874</v>
      </c>
      <c r="C6">
        <f>BC2</f>
        <v>22.891659000000001</v>
      </c>
      <c r="D6">
        <f>BD2</f>
        <v>23.928664999999999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N25" sqref="N2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20965</v>
      </c>
      <c r="C2" s="56">
        <f ca="1">YEAR(TODAY())-YEAR(B2)+IF(TODAY()&gt;=DATE(YEAR(TODAY()),MONTH(B2),DAY(B2)),0,-1)</f>
        <v>64</v>
      </c>
      <c r="E2" s="52">
        <v>152</v>
      </c>
      <c r="F2" s="53" t="s">
        <v>275</v>
      </c>
      <c r="G2" s="52">
        <v>63.2</v>
      </c>
      <c r="H2" s="51" t="s">
        <v>40</v>
      </c>
      <c r="I2" s="72">
        <f>ROUND(G3/E3^2,1)</f>
        <v>27.4</v>
      </c>
    </row>
    <row r="3" spans="1:9" x14ac:dyDescent="0.3">
      <c r="E3" s="51">
        <f>E2/100</f>
        <v>1.52</v>
      </c>
      <c r="F3" s="51" t="s">
        <v>39</v>
      </c>
      <c r="G3" s="51">
        <f>G2</f>
        <v>63.2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오기록, ID : H1900619)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01일 13:06:42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44257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152</v>
      </c>
      <c r="L12" s="124"/>
      <c r="M12" s="117">
        <f>'개인정보 및 신체계측 입력'!G2</f>
        <v>63.2</v>
      </c>
      <c r="N12" s="118"/>
      <c r="O12" s="113" t="s">
        <v>270</v>
      </c>
      <c r="P12" s="107"/>
      <c r="Q12" s="90">
        <f>'개인정보 및 신체계측 입력'!I2</f>
        <v>27.4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오기록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69.953999999999994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10.699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19.347000000000001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11</v>
      </c>
      <c r="L72" s="36" t="s">
        <v>52</v>
      </c>
      <c r="M72" s="36">
        <f>ROUND('DRIs DATA'!K8,1)</f>
        <v>8.4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109.89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206.26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156.80000000000001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208.95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129.08000000000001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536.59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253.22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2021-07-05T06:29:46Z</dcterms:modified>
</cp:coreProperties>
</file>