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<sst xmlns="http://schemas.openxmlformats.org/spreadsheetml/2006/main" count="692" uniqueCount="356">
  <si>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</si>
  <si>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</si>
  <si>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</si>
  <si>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</si>
  <si>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</si>
  <si>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</si>
  <si>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</si>
  <si>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</si>
  <si>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</si>
  <si>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</si>
  <si>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</si>
  <si>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</si>
  <si>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</si>
  <si>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</si>
  <si>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</si>
  <si>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</si>
  <si>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</si>
  <si>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</si>
  <si>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</si>
  <si>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</si>
  <si>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</si>
  <si>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</si>
  <si>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</si>
  <si>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</si>
  <si>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</si>
  <si>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</si>
  <si>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</si>
  <si>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</si>
  <si>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</si>
  <si>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</si>
  <si>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</si>
  <si>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</si>
  <si>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</si>
  <si>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</si>
  <si>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</si>
  <si>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</si>
  <si>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</si>
  <si>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</si>
  <si>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</si>
  <si>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</si>
  <si>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</si>
  <si>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</si>
  <si>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</si>
  <si>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</si>
  <si>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</si>
  <si>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</si>
  <si>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</si>
  <si>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</si>
  <si>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</si>
  <si>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</si>
  <si>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</si>
  <si>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</si>
  <si>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</si>
  <si>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</si>
  <si>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</si>
  <si>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</si>
  <si>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</si>
  <si>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</si>
  <si>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</si>
  <si>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</si>
  <si>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</si>
  <si>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</si>
  <si>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</si>
  <si>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</si>
  <si>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</si>
  <si>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</si>
  <si>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</si>
  <si>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</si>
  <si>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</si>
  <si>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</si>
  <si>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</si>
  <si>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</si>
  <si>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</si>
  <si>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</si>
  <si>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</si>
  <si>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</si>
  <si>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</si>
  <si>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</si>
  <si>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</si>
  <si>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</si>
  <si>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</si>
  <si>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</si>
  <si>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</si>
  <si>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</si>
  <si>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</si>
  <si>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</si>
  <si>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</si>
  <si>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</si>
  <si>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</si>
  <si>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</si>
  <si>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</si>
  <si>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</si>
  <si>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</si>
  <si>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</si>
  <si>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</si>
  <si>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</si>
  <si>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</si>
  <si>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</si>
  <si>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</si>
  <si>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</si>
  <si>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</si>
  <si>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</si>
  <si>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</si>
  <si>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</si>
  <si>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</si>
  <si>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</si>
  <si>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</si>
  <si>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</si>
  <si>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</si>
  <si>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</si>
  <si>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</si>
  <si>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</si>
  <si>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</si>
  <si>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</si>
  <si>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</si>
  <si>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</si>
  <si>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</si>
  <si>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</si>
  <si>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</si>
  <si>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</si>
  <si>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</si>
  <si>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</si>
  <si>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</si>
  <si>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</si>
  <si>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</si>
  <si>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</si>
  <si>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</si>
  <si>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</si>
  <si>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</si>
  <si>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</si>
  <si>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</si>
  <si>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</si>
  <si>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</si>
  <si>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</si>
  <si>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</si>
  <si>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</si>
  <si>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</si>
  <si>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</si>
  <si>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</si>
  <si>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</si>
  <si>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</si>
  <si>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</si>
  <si>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</si>
  <si>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</si>
  <si>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</si>
  <si>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</si>
  <si>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</si>
  <si>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</si>
  <si>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</si>
  <si>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</si>
  <si>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</si>
  <si>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</si>
  <si>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</si>
  <si>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</si>
  <si>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</si>
  <si>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</si>
  <si>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</si>
  <si>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</si>
  <si>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</si>
  <si>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</si>
  <si>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</si>
  <si>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</si>
  <si>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</si>
  <si>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</si>
  <si>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</si>
  <si>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</si>
  <si>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</si>
  <si>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</si>
  <si>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</si>
  <si>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</si>
  <si>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</si>
  <si>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</si>
  <si>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</si>
  <si>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</si>
  <si>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</si>
  <si>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</si>
  <si>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</si>
  <si>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</si>
  <si>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</si>
  <si>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</si>
  <si>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</si>
  <si>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</si>
  <si>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</si>
  <si>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</si>
  <si>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</si>
  <si>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</si>
  <si>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</si>
  <si>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</si>
  <si>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</si>
  <si>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</si>
  <si>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</si>
  <si>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</si>
  <si>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</si>
  <si>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</si>
  <si>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</si>
  <si>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</si>
  <si>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</si>
  <si>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</si>
  <si>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</si>
  <si>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</si>
  <si>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</si>
  <si>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</si>
  <si>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</si>
  <si>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</si>
  <si>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</si>
  <si>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</si>
  <si>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</si>
  <si>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</si>
  <si>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</si>
  <si>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</si>
  <si>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</si>
  <si>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</si>
  <si>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</si>
  <si>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</si>
  <si>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</si>
  <si>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</si>
  <si>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</si>
  <si>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</si>
  <si>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</si>
  <si>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</si>
  <si>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</si>
  <si>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</si>
  <si>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</si>
  <si>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</si>
  <si>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</si>
  <si>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</si>
  <si>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</si>
  <si>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</si>
  <si>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</si>
  <si>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</si>
  <si>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</si>
  <si>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</si>
  <si>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</si>
  <si>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</si>
  <si>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</si>
  <si>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</si>
  <si>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</si>
  <si>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</si>
  <si>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</si>
  <si>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</si>
  <si>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</si>
  <si>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</si>
  <si>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</si>
  <si>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</si>
  <si>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</si>
  <si>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</si>
  <si>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</si>
  <si>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</si>
  <si>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</si>
  <si>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</si>
  <si>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</si>
  <si>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</si>
  <si>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</si>
  <si>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</si>
  <si>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</si>
  <si>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</si>
  <si>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</si>
  <si>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</si>
  <si>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</si>
  <si>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</si>
  <si>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</si>
  <si>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</si>
  <si>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</si>
  <si>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</si>
  <si>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</si>
  <si>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</si>
  <si>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</si>
  <si>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</si>
  <si>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</si>
  <si>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</si>
  <si>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</si>
  <si>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</si>
  <si>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</si>
  <si>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</si>
  <si>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</si>
  <si>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</si>
  <si>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</si>
  <si>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</si>
  <si>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</si>
  <si>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</si>
  <si>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</si>
  <si>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</si>
  <si>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</si>
  <si>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</si>
  <si>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</si>
  <si>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</si>
  <si>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</si>
  <si>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</si>
  <si>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</si>
  <si>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</si>
  <si>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</si>
  <si>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</si>
  <si>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</si>
  <si>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</si>
  <si>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</si>
  <si>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이기완, ID : h1900620)</t>
  </si>
  <si>
    <t>출력시각</t>
    <phoneticPr fontId="1" type="noConversion"/>
  </si>
  <si>
    <t>2021년 07월 01일 13:43:10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</si>
  <si>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</si>
  <si>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</si>
  <si>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</si>
  <si>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</si>
  <si>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</si>
  <si>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</si>
  <si>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</si>
  <si>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</si>
  <si>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</si>
  <si>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</si>
  <si>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</si>
  <si>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</si>
  <si>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</si>
  <si>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</si>
  <si>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</si>
  <si>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</si>
  <si>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</si>
  <si>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</si>
  <si>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</si>
  <si>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</si>
  <si>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</si>
  <si>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</si>
  <si>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</si>
  <si>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</si>
  <si>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</si>
  <si>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</si>
  <si>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</si>
  <si>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</si>
  <si>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</si>
  <si>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</si>
  <si>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</si>
  <si>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</si>
  <si>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</si>
  <si>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</si>
  <si>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</si>
  <si>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</si>
  <si>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</si>
  <si>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</si>
  <si>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</si>
  <si>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</si>
  <si>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</si>
  <si>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</si>
  <si>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</si>
  <si>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</si>
  <si>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</si>
  <si>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</si>
  <si>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</si>
  <si>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</si>
  <si>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</si>
  <si>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</si>
  <si>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</si>
  <si>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</si>
  <si>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</si>
  <si>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</si>
  <si>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</si>
  <si>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h1900620</t>
  </si>
  <si>
    <t>이기완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</si>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</sst>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59.743679999999998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1.5535311999999999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5360"/>
        <c:axId val="570838696"/>
      </c:barChart>
      <c:catAx>
        <c:axId val="5708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38696"/>
        <c:crosses val="autoZero"/>
        <c:auto val="1"/>
        <c:lblAlgn val="ctr"/>
        <c:lblOffset val="100"/>
        <c:noMultiLvlLbl val="0"/>
      </c:catAx>
      <c:valAx>
        <c:axId val="5708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0.85771059999999999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8304"/>
        <c:axId val="570842224"/>
      </c:barChart>
      <c:catAx>
        <c:axId val="5708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2224"/>
        <c:crosses val="autoZero"/>
        <c:auto val="1"/>
        <c:lblAlgn val="ctr"/>
        <c:lblOffset val="100"/>
        <c:noMultiLvlLbl val="0"/>
      </c:catAx>
      <c:valAx>
        <c:axId val="57084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1149.3240000000001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9088"/>
        <c:axId val="570837520"/>
      </c:barChart>
      <c:catAx>
        <c:axId val="57083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37520"/>
        <c:crosses val="autoZero"/>
        <c:auto val="1"/>
        <c:lblAlgn val="ctr"/>
        <c:lblOffset val="100"/>
        <c:noMultiLvlLbl val="0"/>
      </c:catAx>
      <c:valAx>
        <c:axId val="5708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3404.9630000000002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0264"/>
        <c:axId val="570841048"/>
      </c:barChart>
      <c:catAx>
        <c:axId val="57084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1048"/>
        <c:crosses val="autoZero"/>
        <c:auto val="1"/>
        <c:lblAlgn val="ctr"/>
        <c:lblOffset val="100"/>
        <c:noMultiLvlLbl val="0"/>
      </c:catAx>
      <c:valAx>
        <c:axId val="570841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82.021699999999996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1832"/>
        <c:axId val="570843400"/>
      </c:barChart>
      <c:catAx>
        <c:axId val="5708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3400"/>
        <c:crosses val="autoZero"/>
        <c:auto val="1"/>
        <c:lblAlgn val="ctr"/>
        <c:lblOffset val="100"/>
        <c:noMultiLvlLbl val="0"/>
      </c:catAx>
      <c:valAx>
        <c:axId val="57084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147.69295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3792"/>
        <c:axId val="570844184"/>
      </c:barChart>
      <c:catAx>
        <c:axId val="57084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4184"/>
        <c:crosses val="autoZero"/>
        <c:auto val="1"/>
        <c:lblAlgn val="ctr"/>
        <c:lblOffset val="100"/>
        <c:noMultiLvlLbl val="0"/>
      </c:catAx>
      <c:valAx>
        <c:axId val="57084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9.6358809999999995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4968"/>
        <c:axId val="570845752"/>
      </c:barChart>
      <c:catAx>
        <c:axId val="57084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5752"/>
        <c:crosses val="autoZero"/>
        <c:auto val="1"/>
        <c:lblAlgn val="ctr"/>
        <c:lblOffset val="100"/>
        <c:noMultiLvlLbl val="0"/>
      </c:catAx>
      <c:valAx>
        <c:axId val="570845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636.04254000000003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5168"/>
        <c:axId val="570846144"/>
      </c:barChart>
      <c:catAx>
        <c:axId val="5708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6144"/>
        <c:crosses val="autoZero"/>
        <c:auto val="1"/>
        <c:lblAlgn val="ctr"/>
        <c:lblOffset val="100"/>
        <c:noMultiLvlLbl val="0"/>
      </c:catAx>
      <c:valAx>
        <c:axId val="570846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6.2217102000000002E-3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6736"/>
        <c:axId val="570837128"/>
      </c:barChart>
      <c:catAx>
        <c:axId val="57083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37128"/>
        <c:crosses val="autoZero"/>
        <c:auto val="1"/>
        <c:lblAlgn val="ctr"/>
        <c:lblOffset val="100"/>
        <c:noMultiLvlLbl val="0"/>
      </c:catAx>
      <c:valAx>
        <c:axId val="57083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4.4212939999999996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8888"/>
        <c:axId val="570848496"/>
      </c:barChart>
      <c:catAx>
        <c:axId val="57084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8496"/>
        <c:crosses val="autoZero"/>
        <c:auto val="1"/>
        <c:lblAlgn val="ctr"/>
        <c:lblOffset val="100"/>
        <c:noMultiLvlLbl val="0"/>
      </c:catAx>
      <c:valAx>
        <c:axId val="57084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26.084752999999999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808"/>
        <c:axId val="565666984"/>
      </c:barChart>
      <c:catAx>
        <c:axId val="56566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22.526260000000001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50064"/>
        <c:axId val="570850456"/>
      </c:barChart>
      <c:catAx>
        <c:axId val="57085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50456"/>
        <c:crosses val="autoZero"/>
        <c:auto val="1"/>
        <c:lblAlgn val="ctr"/>
        <c:lblOffset val="100"/>
        <c:noMultiLvlLbl val="0"/>
      </c:catAx>
      <c:valAx>
        <c:axId val="57085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5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71.916030000000006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49672"/>
        <c:axId val="570847712"/>
      </c:barChart>
      <c:catAx>
        <c:axId val="57084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7712"/>
        <c:crosses val="autoZero"/>
        <c:auto val="1"/>
        <c:lblAlgn val="ctr"/>
        <c:lblOffset val="100"/>
        <c:noMultiLvlLbl val="0"/>
      </c:catAx>
      <c:valAx>
        <c:axId val="5708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4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8.359</c:v>
                </c:pt>
                <c:pt idx="1">
                  <c:v>10.863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912840"/>
        <c:axId val="574910096"/>
      </c:barChart>
      <c:catAx>
        <c:axId val="57491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10096"/>
        <c:crosses val="autoZero"/>
        <c:auto val="1"/>
        <c:lblAlgn val="ctr"/>
        <c:lblOffset val="100"/>
        <c:noMultiLvlLbl val="0"/>
      </c:catAx>
      <c:valAx>
        <c:axId val="57491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6.8287089999999999</c:v>
                </c:pt>
                <c:pt idx="1">
                  <c:v>10.195214</c:v>
                </c:pt>
                <c:pt idx="2">
                  <c:v>10.935127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548.29150000000004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915192"/>
        <c:axId val="574915584"/>
      </c:barChart>
      <c:catAx>
        <c:axId val="57491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15584"/>
        <c:crosses val="autoZero"/>
        <c:auto val="1"/>
        <c:lblAlgn val="ctr"/>
        <c:lblOffset val="100"/>
        <c:noMultiLvlLbl val="0"/>
      </c:catAx>
      <c:valAx>
        <c:axId val="574915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1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19.652363000000001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912448"/>
        <c:axId val="574910880"/>
      </c:barChart>
      <c:catAx>
        <c:axId val="5749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10880"/>
        <c:crosses val="autoZero"/>
        <c:auto val="1"/>
        <c:lblAlgn val="ctr"/>
        <c:lblOffset val="100"/>
        <c:noMultiLvlLbl val="0"/>
      </c:catAx>
      <c:valAx>
        <c:axId val="57491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76.433999999999997</c:v>
                </c:pt>
                <c:pt idx="1">
                  <c:v>8.4939999999999998</c:v>
                </c:pt>
                <c:pt idx="2">
                  <c:v>15.073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914408"/>
        <c:axId val="574914800"/>
      </c:barChart>
      <c:catAx>
        <c:axId val="5749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14800"/>
        <c:crosses val="autoZero"/>
        <c:auto val="1"/>
        <c:lblAlgn val="ctr"/>
        <c:lblOffset val="100"/>
        <c:noMultiLvlLbl val="0"/>
      </c:catAx>
      <c:valAx>
        <c:axId val="57491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1754.2046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915976"/>
        <c:axId val="574908920"/>
      </c:barChart>
      <c:catAx>
        <c:axId val="57491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08920"/>
        <c:crosses val="autoZero"/>
        <c:auto val="1"/>
        <c:lblAlgn val="ctr"/>
        <c:lblOffset val="100"/>
        <c:noMultiLvlLbl val="0"/>
      </c:catAx>
      <c:valAx>
        <c:axId val="57490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1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101.338684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908528"/>
        <c:axId val="574910488"/>
      </c:barChart>
      <c:catAx>
        <c:axId val="57490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910488"/>
        <c:crosses val="autoZero"/>
        <c:auto val="1"/>
        <c:lblAlgn val="ctr"/>
        <c:lblOffset val="100"/>
        <c:noMultiLvlLbl val="0"/>
      </c:catAx>
      <c:valAx>
        <c:axId val="574910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90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547.90233999999998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2344"/>
        <c:axId val="575710776"/>
      </c:barChart>
      <c:catAx>
        <c:axId val="57571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0776"/>
        <c:crosses val="autoZero"/>
        <c:auto val="1"/>
        <c:lblAlgn val="ctr"/>
        <c:lblOffset val="100"/>
        <c:noMultiLvlLbl val="0"/>
      </c:catAx>
      <c:valAx>
        <c:axId val="57571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1.2933737000000001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58360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6302.2070000000003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7640"/>
        <c:axId val="575707248"/>
      </c:barChart>
      <c:catAx>
        <c:axId val="57570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07248"/>
        <c:crosses val="autoZero"/>
        <c:auto val="1"/>
        <c:lblAlgn val="ctr"/>
        <c:lblOffset val="100"/>
        <c:noMultiLvlLbl val="0"/>
      </c:catAx>
      <c:valAx>
        <c:axId val="57570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16.168786999999998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1168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1.5871740000000001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560"/>
        <c:axId val="575710384"/>
      </c:barChart>
      <c:catAx>
        <c:axId val="57571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0384"/>
        <c:crosses val="autoZero"/>
        <c:auto val="1"/>
        <c:lblAlgn val="ctr"/>
        <c:lblOffset val="100"/>
        <c:noMultiLvlLbl val="0"/>
      </c:catAx>
      <c:valAx>
        <c:axId val="57571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314.08685000000003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8752"/>
        <c:axId val="565661888"/>
      </c:barChart>
      <c:catAx>
        <c:axId val="5656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1.0993056000000001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496"/>
        <c:axId val="565662280"/>
      </c:barChart>
      <c:catAx>
        <c:axId val="56566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2280"/>
        <c:crosses val="autoZero"/>
        <c:auto val="1"/>
        <c:lblAlgn val="ctr"/>
        <c:lblOffset val="100"/>
        <c:noMultiLvlLbl val="0"/>
      </c:catAx>
      <c:valAx>
        <c:axId val="565662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16.397320000000001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1.5871740000000001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032"/>
        <c:axId val="425703600"/>
      </c:barChart>
      <c:catAx>
        <c:axId val="42570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590.69604000000004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7912"/>
        <c:axId val="570842616"/>
      </c:barChart>
      <c:catAx>
        <c:axId val="57083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2616"/>
        <c:crosses val="autoZero"/>
        <c:auto val="1"/>
        <c:lblAlgn val="ctr"/>
        <c:lblOffset val="100"/>
        <c:noMultiLvlLbl val="0"/>
      </c:catAx>
      <c:valAx>
        <c:axId val="5708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10.852753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839872"/>
        <c:axId val="570846928"/>
      </c:barChart>
      <c:catAx>
        <c:axId val="5708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846928"/>
        <c:crosses val="autoZero"/>
        <c:auto val="1"/>
        <c:lblAlgn val="ctr"/>
        <c:lblOffset val="100"/>
        <c:noMultiLvlLbl val="0"/>
      </c:catAx>
      <c:valAx>
        <c:axId val="57084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8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이기완, ID : h1900620)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13:43:10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1754.2046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59.743679999999998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26.084752999999999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76.433999999999997</v>
      </c>
      <c r="G8" s="59">
        <f>'DRIs DATA 입력'!G8</f>
        <v>8.4939999999999998</v>
      </c>
      <c r="H8" s="59">
        <f>'DRIs DATA 입력'!H8</f>
        <v>15.073</v>
      </c>
      <c r="I8" s="46"/>
      <c r="J8" s="59" t="s">
        <v>215</v>
      </c>
      <c r="K8" s="59">
        <f>'DRIs DATA 입력'!K8</f>
        <v>8.359</v>
      </c>
      <c r="L8" s="59">
        <f>'DRIs DATA 입력'!L8</f>
        <v>10.863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548.29150000000004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19.652363000000001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1.2933737000000001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314.08685000000003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101.338684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1.5523837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1.0993056000000001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16.397320000000001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1.5871740000000001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590.69604000000004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10.852753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1.5535311999999999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0.85771059999999999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547.90233999999998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1149.3240000000001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6302.2070000000003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3404.9630000000002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82.021699999999996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147.69295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16.168786999999998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9.6358809999999995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636.04254000000003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6.2217102000000002E-3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4.4212939999999996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22.526260000000001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71.916030000000006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21" sqref="P2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295</v>
      </c>
      <c r="G1" s="62" t="s">
        <v>296</v>
      </c>
      <c r="H1" s="61" t="s">
        <v>297</v>
      </c>
    </row>
    <row r="3" spans="1:27" x14ac:dyDescent="0.3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299</v>
      </c>
      <c r="B4" s="69"/>
      <c r="C4" s="69"/>
      <c r="E4" s="66" t="s">
        <v>300</v>
      </c>
      <c r="F4" s="67"/>
      <c r="G4" s="67"/>
      <c r="H4" s="68"/>
      <c r="J4" s="66" t="s">
        <v>301</v>
      </c>
      <c r="K4" s="67"/>
      <c r="L4" s="68"/>
      <c r="N4" s="69" t="s">
        <v>302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 x14ac:dyDescent="0.3">
      <c r="A5" s="65"/>
      <c r="B5" s="65" t="s">
        <v>304</v>
      </c>
      <c r="C5" s="65" t="s">
        <v>305</v>
      </c>
      <c r="E5" s="65"/>
      <c r="F5" s="65" t="s">
        <v>306</v>
      </c>
      <c r="G5" s="65" t="s">
        <v>307</v>
      </c>
      <c r="H5" s="65" t="s">
        <v>302</v>
      </c>
      <c r="J5" s="65"/>
      <c r="K5" s="65" t="s">
        <v>308</v>
      </c>
      <c r="L5" s="65" t="s">
        <v>309</v>
      </c>
      <c r="N5" s="65"/>
      <c r="O5" s="65" t="s">
        <v>310</v>
      </c>
      <c r="P5" s="65" t="s">
        <v>311</v>
      </c>
      <c r="Q5" s="65" t="s">
        <v>312</v>
      </c>
      <c r="R5" s="65" t="s">
        <v>313</v>
      </c>
      <c r="S5" s="65" t="s">
        <v>314</v>
      </c>
      <c r="U5" s="65"/>
      <c r="V5" s="65" t="s">
        <v>310</v>
      </c>
      <c r="W5" s="65" t="s">
        <v>315</v>
      </c>
      <c r="X5" s="65" t="s">
        <v>312</v>
      </c>
      <c r="Y5" s="65" t="s">
        <v>316</v>
      </c>
      <c r="Z5" s="65" t="s">
        <v>305</v>
      </c>
    </row>
    <row r="6" spans="1:27" x14ac:dyDescent="0.3">
      <c r="A6" s="65" t="s">
        <v>299</v>
      </c>
      <c r="B6" s="65">
        <v>2140</v>
      </c>
      <c r="C6" s="65">
        <v>1754.2046</v>
      </c>
      <c r="E6" s="65" t="s">
        <v>317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60</v>
      </c>
      <c r="P6" s="65">
        <v>75</v>
      </c>
      <c r="Q6" s="65">
        <v>0</v>
      </c>
      <c r="R6" s="65">
        <v>0</v>
      </c>
      <c r="S6" s="65">
        <v>59.743679999999998</v>
      </c>
      <c r="U6" s="65" t="s">
        <v>320</v>
      </c>
      <c r="V6" s="65">
        <v>0</v>
      </c>
      <c r="W6" s="65">
        <v>5</v>
      </c>
      <c r="X6" s="65">
        <v>20</v>
      </c>
      <c r="Y6" s="65">
        <v>0</v>
      </c>
      <c r="Z6" s="65">
        <v>26.084752999999999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76.433999999999997</v>
      </c>
      <c r="G8" s="65">
        <v>8.4939999999999998</v>
      </c>
      <c r="H8" s="65">
        <v>15.073</v>
      </c>
      <c r="J8" s="65" t="s">
        <v>323</v>
      </c>
      <c r="K8" s="65">
        <v>8.359</v>
      </c>
      <c r="L8" s="65">
        <v>10.863</v>
      </c>
    </row>
    <row r="13" spans="1:27" x14ac:dyDescent="0.3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325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310</v>
      </c>
      <c r="C15" s="65" t="s">
        <v>311</v>
      </c>
      <c r="D15" s="65" t="s">
        <v>312</v>
      </c>
      <c r="E15" s="65" t="s">
        <v>313</v>
      </c>
      <c r="F15" s="65" t="s">
        <v>305</v>
      </c>
      <c r="H15" s="65"/>
      <c r="I15" s="65" t="s">
        <v>329</v>
      </c>
      <c r="J15" s="65" t="s">
        <v>311</v>
      </c>
      <c r="K15" s="65" t="s">
        <v>312</v>
      </c>
      <c r="L15" s="65" t="s">
        <v>316</v>
      </c>
      <c r="M15" s="65" t="s">
        <v>305</v>
      </c>
      <c r="O15" s="65"/>
      <c r="P15" s="65" t="s">
        <v>310</v>
      </c>
      <c r="Q15" s="65" t="s">
        <v>330</v>
      </c>
      <c r="R15" s="65" t="s">
        <v>312</v>
      </c>
      <c r="S15" s="65" t="s">
        <v>313</v>
      </c>
      <c r="T15" s="65" t="s">
        <v>331</v>
      </c>
      <c r="V15" s="65"/>
      <c r="W15" s="65" t="s">
        <v>310</v>
      </c>
      <c r="X15" s="65" t="s">
        <v>311</v>
      </c>
      <c r="Y15" s="65" t="s">
        <v>332</v>
      </c>
      <c r="Z15" s="65" t="s">
        <v>313</v>
      </c>
      <c r="AA15" s="65" t="s">
        <v>314</v>
      </c>
    </row>
    <row r="16" spans="1:27" x14ac:dyDescent="0.3">
      <c r="A16" s="65" t="s">
        <v>333</v>
      </c>
      <c r="B16" s="65">
        <v>780</v>
      </c>
      <c r="C16" s="65">
        <v>1090</v>
      </c>
      <c r="D16" s="65">
        <v>0</v>
      </c>
      <c r="E16" s="65">
        <v>3000</v>
      </c>
      <c r="F16" s="65">
        <v>548.29150000000004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19.652363000000001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1.2933737000000001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314.08685000000003</v>
      </c>
    </row>
    <row r="23" spans="1:62" x14ac:dyDescent="0.3">
      <c r="A23" s="70" t="s">
        <v>334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335</v>
      </c>
      <c r="B24" s="69"/>
      <c r="C24" s="69"/>
      <c r="D24" s="69"/>
      <c r="E24" s="69"/>
      <c r="F24" s="69"/>
      <c r="H24" s="69" t="s">
        <v>336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338</v>
      </c>
      <c r="W24" s="69"/>
      <c r="X24" s="69"/>
      <c r="Y24" s="69"/>
      <c r="Z24" s="69"/>
      <c r="AA24" s="69"/>
      <c r="AC24" s="69" t="s">
        <v>339</v>
      </c>
      <c r="AD24" s="69"/>
      <c r="AE24" s="69"/>
      <c r="AF24" s="69"/>
      <c r="AG24" s="69"/>
      <c r="AH24" s="69"/>
      <c r="AJ24" s="69" t="s">
        <v>340</v>
      </c>
      <c r="AK24" s="69"/>
      <c r="AL24" s="69"/>
      <c r="AM24" s="69"/>
      <c r="AN24" s="69"/>
      <c r="AO24" s="69"/>
      <c r="AQ24" s="69" t="s">
        <v>341</v>
      </c>
      <c r="AR24" s="69"/>
      <c r="AS24" s="69"/>
      <c r="AT24" s="69"/>
      <c r="AU24" s="69"/>
      <c r="AV24" s="69"/>
      <c r="AX24" s="69" t="s">
        <v>342</v>
      </c>
      <c r="AY24" s="69"/>
      <c r="AZ24" s="69"/>
      <c r="BA24" s="69"/>
      <c r="BB24" s="69"/>
      <c r="BC24" s="69"/>
      <c r="BE24" s="69" t="s">
        <v>343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310</v>
      </c>
      <c r="C25" s="65" t="s">
        <v>311</v>
      </c>
      <c r="D25" s="65" t="s">
        <v>312</v>
      </c>
      <c r="E25" s="65" t="s">
        <v>313</v>
      </c>
      <c r="F25" s="65" t="s">
        <v>305</v>
      </c>
      <c r="H25" s="65"/>
      <c r="I25" s="65" t="s">
        <v>310</v>
      </c>
      <c r="J25" s="65" t="s">
        <v>311</v>
      </c>
      <c r="K25" s="65" t="s">
        <v>312</v>
      </c>
      <c r="L25" s="65" t="s">
        <v>316</v>
      </c>
      <c r="M25" s="65" t="s">
        <v>305</v>
      </c>
      <c r="O25" s="65"/>
      <c r="P25" s="65" t="s">
        <v>310</v>
      </c>
      <c r="Q25" s="65" t="s">
        <v>315</v>
      </c>
      <c r="R25" s="65" t="s">
        <v>312</v>
      </c>
      <c r="S25" s="65" t="s">
        <v>313</v>
      </c>
      <c r="T25" s="65" t="s">
        <v>305</v>
      </c>
      <c r="V25" s="65"/>
      <c r="W25" s="65" t="s">
        <v>310</v>
      </c>
      <c r="X25" s="65" t="s">
        <v>311</v>
      </c>
      <c r="Y25" s="65" t="s">
        <v>312</v>
      </c>
      <c r="Z25" s="65" t="s">
        <v>313</v>
      </c>
      <c r="AA25" s="65" t="s">
        <v>305</v>
      </c>
      <c r="AC25" s="65"/>
      <c r="AD25" s="65" t="s">
        <v>310</v>
      </c>
      <c r="AE25" s="65" t="s">
        <v>311</v>
      </c>
      <c r="AF25" s="65" t="s">
        <v>332</v>
      </c>
      <c r="AG25" s="65" t="s">
        <v>313</v>
      </c>
      <c r="AH25" s="65" t="s">
        <v>305</v>
      </c>
      <c r="AJ25" s="65"/>
      <c r="AK25" s="65" t="s">
        <v>310</v>
      </c>
      <c r="AL25" s="65" t="s">
        <v>311</v>
      </c>
      <c r="AM25" s="65" t="s">
        <v>312</v>
      </c>
      <c r="AN25" s="65" t="s">
        <v>313</v>
      </c>
      <c r="AO25" s="65" t="s">
        <v>305</v>
      </c>
      <c r="AQ25" s="65"/>
      <c r="AR25" s="65" t="s">
        <v>329</v>
      </c>
      <c r="AS25" s="65" t="s">
        <v>311</v>
      </c>
      <c r="AT25" s="65" t="s">
        <v>344</v>
      </c>
      <c r="AU25" s="65" t="s">
        <v>313</v>
      </c>
      <c r="AV25" s="65" t="s">
        <v>305</v>
      </c>
      <c r="AX25" s="65"/>
      <c r="AY25" s="65" t="s">
        <v>310</v>
      </c>
      <c r="AZ25" s="65" t="s">
        <v>311</v>
      </c>
      <c r="BA25" s="65" t="s">
        <v>312</v>
      </c>
      <c r="BB25" s="65" t="s">
        <v>313</v>
      </c>
      <c r="BC25" s="65" t="s">
        <v>305</v>
      </c>
      <c r="BE25" s="65"/>
      <c r="BF25" s="65" t="s">
        <v>310</v>
      </c>
      <c r="BG25" s="65" t="s">
        <v>315</v>
      </c>
      <c r="BH25" s="65" t="s">
        <v>332</v>
      </c>
      <c r="BI25" s="65" t="s">
        <v>313</v>
      </c>
      <c r="BJ25" s="65" t="s">
        <v>305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101.338684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1.5523837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1.0993056000000001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16.397320000000001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1.5871740000000001</v>
      </c>
      <c r="AJ26" s="65" t="s">
        <v>345</v>
      </c>
      <c r="AK26" s="65">
        <v>450</v>
      </c>
      <c r="AL26" s="65">
        <v>550</v>
      </c>
      <c r="AM26" s="65">
        <v>0</v>
      </c>
      <c r="AN26" s="65">
        <v>1000</v>
      </c>
      <c r="AO26" s="65">
        <v>590.69604000000004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10.852753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1.5535311999999999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0.85771059999999999</v>
      </c>
    </row>
    <row r="33" spans="1:68" x14ac:dyDescent="0.3">
      <c r="A33" s="70" t="s">
        <v>346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347</v>
      </c>
      <c r="B34" s="69"/>
      <c r="C34" s="69"/>
      <c r="D34" s="69"/>
      <c r="E34" s="69"/>
      <c r="F34" s="69"/>
      <c r="H34" s="69" t="s">
        <v>348</v>
      </c>
      <c r="I34" s="69"/>
      <c r="J34" s="69"/>
      <c r="K34" s="69"/>
      <c r="L34" s="69"/>
      <c r="M34" s="69"/>
      <c r="O34" s="69" t="s">
        <v>349</v>
      </c>
      <c r="P34" s="69"/>
      <c r="Q34" s="69"/>
      <c r="R34" s="69"/>
      <c r="S34" s="69"/>
      <c r="T34" s="69"/>
      <c r="V34" s="69" t="s">
        <v>350</v>
      </c>
      <c r="W34" s="69"/>
      <c r="X34" s="69"/>
      <c r="Y34" s="69"/>
      <c r="Z34" s="69"/>
      <c r="AA34" s="69"/>
      <c r="AC34" s="69" t="s">
        <v>351</v>
      </c>
      <c r="AD34" s="69"/>
      <c r="AE34" s="69"/>
      <c r="AF34" s="69"/>
      <c r="AG34" s="69"/>
      <c r="AH34" s="69"/>
      <c r="AJ34" s="69" t="s">
        <v>352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329</v>
      </c>
      <c r="C35" s="65" t="s">
        <v>311</v>
      </c>
      <c r="D35" s="65" t="s">
        <v>332</v>
      </c>
      <c r="E35" s="65" t="s">
        <v>313</v>
      </c>
      <c r="F35" s="65" t="s">
        <v>314</v>
      </c>
      <c r="H35" s="65"/>
      <c r="I35" s="65" t="s">
        <v>310</v>
      </c>
      <c r="J35" s="65" t="s">
        <v>315</v>
      </c>
      <c r="K35" s="65" t="s">
        <v>312</v>
      </c>
      <c r="L35" s="65" t="s">
        <v>316</v>
      </c>
      <c r="M35" s="65" t="s">
        <v>305</v>
      </c>
      <c r="O35" s="65"/>
      <c r="P35" s="65" t="s">
        <v>310</v>
      </c>
      <c r="Q35" s="65" t="s">
        <v>311</v>
      </c>
      <c r="R35" s="65" t="s">
        <v>332</v>
      </c>
      <c r="S35" s="65" t="s">
        <v>313</v>
      </c>
      <c r="T35" s="65" t="s">
        <v>305</v>
      </c>
      <c r="V35" s="65"/>
      <c r="W35" s="65" t="s">
        <v>310</v>
      </c>
      <c r="X35" s="65" t="s">
        <v>330</v>
      </c>
      <c r="Y35" s="65" t="s">
        <v>312</v>
      </c>
      <c r="Z35" s="65" t="s">
        <v>316</v>
      </c>
      <c r="AA35" s="65" t="s">
        <v>305</v>
      </c>
      <c r="AC35" s="65"/>
      <c r="AD35" s="65" t="s">
        <v>310</v>
      </c>
      <c r="AE35" s="65" t="s">
        <v>330</v>
      </c>
      <c r="AF35" s="65" t="s">
        <v>312</v>
      </c>
      <c r="AG35" s="65" t="s">
        <v>313</v>
      </c>
      <c r="AH35" s="65" t="s">
        <v>305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547.90233999999998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1149.3240000000001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6302.2070000000003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3404.9630000000002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82.021699999999996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147.69295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281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283</v>
      </c>
      <c r="P44" s="69"/>
      <c r="Q44" s="69"/>
      <c r="R44" s="69"/>
      <c r="S44" s="69"/>
      <c r="T44" s="69"/>
      <c r="V44" s="69" t="s">
        <v>284</v>
      </c>
      <c r="W44" s="69"/>
      <c r="X44" s="69"/>
      <c r="Y44" s="69"/>
      <c r="Z44" s="69"/>
      <c r="AA44" s="69"/>
      <c r="AC44" s="69" t="s">
        <v>285</v>
      </c>
      <c r="AD44" s="69"/>
      <c r="AE44" s="69"/>
      <c r="AF44" s="69"/>
      <c r="AG44" s="69"/>
      <c r="AH44" s="69"/>
      <c r="AJ44" s="69" t="s">
        <v>286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289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16.168786999999998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9.6358809999999995</v>
      </c>
      <c r="O46" s="65" t="s">
        <v>291</v>
      </c>
      <c r="P46" s="65">
        <v>970</v>
      </c>
      <c r="Q46" s="65">
        <v>800</v>
      </c>
      <c r="R46" s="65">
        <v>480</v>
      </c>
      <c r="S46" s="65">
        <v>10000</v>
      </c>
      <c r="T46" s="65">
        <v>636.04254000000003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6.2217102000000002E-3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4.4212939999999996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22.526260000000001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71.916030000000006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9" sqref="K19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353</v>
      </c>
      <c r="B2" s="61" t="s">
        <v>354</v>
      </c>
      <c r="C2" s="61" t="s">
        <v>355</v>
      </c>
      <c r="D2" s="61">
        <v>63</v>
      </c>
      <c r="E2" s="61">
        <v>1754.2046</v>
      </c>
      <c r="F2" s="61">
        <v>302.96355999999997</v>
      </c>
      <c r="G2" s="61">
        <v>33.666904000000002</v>
      </c>
      <c r="H2" s="61">
        <v>22.742552</v>
      </c>
      <c r="I2" s="61">
        <v>10.924353999999999</v>
      </c>
      <c r="J2" s="61">
        <v>59.743679999999998</v>
      </c>
      <c r="K2" s="61">
        <v>35.353909999999999</v>
      </c>
      <c r="L2" s="61">
        <v>24.389769999999999</v>
      </c>
      <c r="M2" s="61">
        <v>26.084752999999999</v>
      </c>
      <c r="N2" s="61">
        <v>2.5898880000000002</v>
      </c>
      <c r="O2" s="61">
        <v>14.986420000000001</v>
      </c>
      <c r="P2" s="61">
        <v>665.45294000000001</v>
      </c>
      <c r="Q2" s="61">
        <v>28.289179000000001</v>
      </c>
      <c r="R2" s="61">
        <v>548.29150000000004</v>
      </c>
      <c r="S2" s="61">
        <v>45.085349999999998</v>
      </c>
      <c r="T2" s="61">
        <v>6038.4750000000004</v>
      </c>
      <c r="U2" s="61">
        <v>1.2933737000000001</v>
      </c>
      <c r="V2" s="61">
        <v>19.652363000000001</v>
      </c>
      <c r="W2" s="61">
        <v>314.08685000000003</v>
      </c>
      <c r="X2" s="61">
        <v>101.338684</v>
      </c>
      <c r="Y2" s="61">
        <v>1.5523837</v>
      </c>
      <c r="Z2" s="61">
        <v>1.0993056000000001</v>
      </c>
      <c r="AA2" s="61">
        <v>16.397320000000001</v>
      </c>
      <c r="AB2" s="61">
        <v>1.5871740000000001</v>
      </c>
      <c r="AC2" s="61">
        <v>590.69604000000004</v>
      </c>
      <c r="AD2" s="61">
        <v>10.852753</v>
      </c>
      <c r="AE2" s="61">
        <v>1.5535311999999999</v>
      </c>
      <c r="AF2" s="61">
        <v>0.85771059999999999</v>
      </c>
      <c r="AG2" s="61">
        <v>547.90233999999998</v>
      </c>
      <c r="AH2" s="61">
        <v>326.96994000000001</v>
      </c>
      <c r="AI2" s="61">
        <v>220.9324</v>
      </c>
      <c r="AJ2" s="61">
        <v>1149.3240000000001</v>
      </c>
      <c r="AK2" s="61">
        <v>6302.2070000000003</v>
      </c>
      <c r="AL2" s="61">
        <v>82.021699999999996</v>
      </c>
      <c r="AM2" s="61">
        <v>3404.9630000000002</v>
      </c>
      <c r="AN2" s="61">
        <v>147.69295</v>
      </c>
      <c r="AO2" s="61">
        <v>16.168786999999998</v>
      </c>
      <c r="AP2" s="61">
        <v>13.153987000000001</v>
      </c>
      <c r="AQ2" s="61">
        <v>3.0148003000000001</v>
      </c>
      <c r="AR2" s="61">
        <v>9.6358809999999995</v>
      </c>
      <c r="AS2" s="61">
        <v>636.04254000000003</v>
      </c>
      <c r="AT2" s="61">
        <v>6.2217102000000002E-3</v>
      </c>
      <c r="AU2" s="61">
        <v>4.4212939999999996</v>
      </c>
      <c r="AV2" s="61">
        <v>22.526260000000001</v>
      </c>
      <c r="AW2" s="61">
        <v>71.916030000000006</v>
      </c>
      <c r="AX2" s="61">
        <v>0.41485675999999999</v>
      </c>
      <c r="AY2" s="61">
        <v>0.80423975000000003</v>
      </c>
      <c r="AZ2" s="61">
        <v>159.75993</v>
      </c>
      <c r="BA2" s="61">
        <v>27.967976</v>
      </c>
      <c r="BB2" s="61">
        <v>6.8287089999999999</v>
      </c>
      <c r="BC2" s="61">
        <v>10.195214</v>
      </c>
      <c r="BD2" s="61">
        <v>10.935127</v>
      </c>
      <c r="BE2" s="61">
        <v>0.29187960000000002</v>
      </c>
      <c r="BF2" s="61">
        <v>2.0328780000000002</v>
      </c>
      <c r="BG2" s="61">
        <v>0</v>
      </c>
      <c r="BH2" s="61">
        <v>1.3525599999999999E-4</v>
      </c>
      <c r="BI2" s="61">
        <v>2.1231126000000001E-3</v>
      </c>
      <c r="BJ2" s="61">
        <v>3.2027106999999999E-2</v>
      </c>
      <c r="BK2" s="61">
        <v>0</v>
      </c>
      <c r="BL2" s="61">
        <v>0.39298635999999998</v>
      </c>
      <c r="BM2" s="61">
        <v>3.7399513999999998</v>
      </c>
      <c r="BN2" s="61">
        <v>1.2882047000000001</v>
      </c>
      <c r="BO2" s="61">
        <v>59.719912999999998</v>
      </c>
      <c r="BP2" s="61">
        <v>11.359579999999999</v>
      </c>
      <c r="BQ2" s="61">
        <v>19.787928000000001</v>
      </c>
      <c r="BR2" s="61">
        <v>69.002464000000003</v>
      </c>
      <c r="BS2" s="61">
        <v>20.732607000000002</v>
      </c>
      <c r="BT2" s="61">
        <v>15.411961</v>
      </c>
      <c r="BU2" s="61">
        <v>0.23748831000000001</v>
      </c>
      <c r="BV2" s="61">
        <v>7.1673863999999997E-3</v>
      </c>
      <c r="BW2" s="61">
        <v>1.0057986999999999</v>
      </c>
      <c r="BX2" s="61">
        <v>1.0090271</v>
      </c>
      <c r="BY2" s="61">
        <v>5.5292510000000003E-2</v>
      </c>
      <c r="BZ2" s="61">
        <v>1.2925816000000001E-3</v>
      </c>
      <c r="CA2" s="61">
        <v>0.30347990000000002</v>
      </c>
      <c r="CB2" s="61">
        <v>8.3122679999999994E-3</v>
      </c>
      <c r="CC2" s="61">
        <v>8.1624450000000001E-2</v>
      </c>
      <c r="CD2" s="61">
        <v>0.35737406999999999</v>
      </c>
      <c r="CE2" s="61">
        <v>6.5640493999999994E-2</v>
      </c>
      <c r="CF2" s="61">
        <v>1.3174126E-2</v>
      </c>
      <c r="CG2" s="61">
        <v>0</v>
      </c>
      <c r="CH2" s="61">
        <v>1.5001227E-3</v>
      </c>
      <c r="CI2" s="61">
        <v>1.9428639999999999E-7</v>
      </c>
      <c r="CJ2" s="61">
        <v>0.86368257000000004</v>
      </c>
      <c r="CK2" s="61">
        <v>1.5774578000000001E-2</v>
      </c>
      <c r="CL2" s="61">
        <v>1.8581766</v>
      </c>
      <c r="CM2" s="61">
        <v>3.4920201</v>
      </c>
      <c r="CN2" s="61">
        <v>1770.9065000000001</v>
      </c>
      <c r="CO2" s="61">
        <v>3131.6387</v>
      </c>
      <c r="CP2" s="61">
        <v>1663.0636999999999</v>
      </c>
      <c r="CQ2" s="61">
        <v>716.57794000000001</v>
      </c>
      <c r="CR2" s="61">
        <v>388.70877000000002</v>
      </c>
      <c r="CS2" s="61">
        <v>318.00326999999999</v>
      </c>
      <c r="CT2" s="61">
        <v>1737.7434000000001</v>
      </c>
      <c r="CU2" s="61">
        <v>1034.2855</v>
      </c>
      <c r="CV2" s="61">
        <v>1025.6832999999999</v>
      </c>
      <c r="CW2" s="61">
        <v>1100.0890999999999</v>
      </c>
      <c r="CX2" s="61">
        <v>316.50616000000002</v>
      </c>
      <c r="CY2" s="61">
        <v>2407.9915000000001</v>
      </c>
      <c r="CZ2" s="61">
        <v>998.96180000000004</v>
      </c>
      <c r="DA2" s="61">
        <v>2634.0862000000002</v>
      </c>
      <c r="DB2" s="61">
        <v>2654.3108000000002</v>
      </c>
      <c r="DC2" s="61">
        <v>3311.0873999999999</v>
      </c>
      <c r="DD2" s="61">
        <v>5556.6559999999999</v>
      </c>
      <c r="DE2" s="61">
        <v>1097.2385999999999</v>
      </c>
      <c r="DF2" s="61">
        <v>2933.8573999999999</v>
      </c>
      <c r="DG2" s="61">
        <v>1221.4935</v>
      </c>
      <c r="DH2" s="61">
        <v>124.709236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27.967976</v>
      </c>
      <c r="B6">
        <f>BB2</f>
        <v>6.8287089999999999</v>
      </c>
      <c r="C6">
        <f>BC2</f>
        <v>10.195214</v>
      </c>
      <c r="D6">
        <f>BD2</f>
        <v>10.935127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22" sqref="N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21126</v>
      </c>
      <c r="C2" s="56">
        <f ca="1">YEAR(TODAY())-YEAR(B2)+IF(TODAY()&gt;=DATE(YEAR(TODAY()),MONTH(B2),DAY(B2)),0,-1)</f>
        <v>63</v>
      </c>
      <c r="E2" s="52">
        <v>147.30000000000001</v>
      </c>
      <c r="F2" s="53" t="s">
        <v>275</v>
      </c>
      <c r="G2" s="52">
        <v>42.7</v>
      </c>
      <c r="H2" s="51" t="s">
        <v>40</v>
      </c>
      <c r="I2" s="72">
        <f>ROUND(G3/E3^2,1)</f>
        <v>19.7</v>
      </c>
    </row>
    <row r="3" spans="1:9" x14ac:dyDescent="0.3">
      <c r="E3" s="51">
        <f>E2/100</f>
        <v>1.4730000000000001</v>
      </c>
      <c r="F3" s="51" t="s">
        <v>39</v>
      </c>
      <c r="G3" s="51">
        <f>G2</f>
        <v>42.7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이기완, ID : h1900620)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13:43:10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44258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147.30000000000001</v>
      </c>
      <c r="L12" s="129"/>
      <c r="M12" s="122">
        <f>'개인정보 및 신체계측 입력'!G2</f>
        <v>42.7</v>
      </c>
      <c r="N12" s="123"/>
      <c r="O12" s="118" t="s">
        <v>270</v>
      </c>
      <c r="P12" s="112"/>
      <c r="Q12" s="115">
        <f>'개인정보 및 신체계측 입력'!I2</f>
        <v>19.7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이기완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76.433999999999997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8.4939999999999998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15.073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10.9</v>
      </c>
      <c r="L72" s="36" t="s">
        <v>52</v>
      </c>
      <c r="M72" s="36">
        <f>ROUND('DRIs DATA'!K8,1)</f>
        <v>8.4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73.11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163.77000000000001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101.34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105.81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68.489999999999995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420.15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161.69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2021-07-05T23:53:58Z</dcterms:modified>
</cp:coreProperties>
</file>