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<sst xmlns="http://schemas.openxmlformats.org/spreadsheetml/2006/main" count="692" uniqueCount="338">
  <si>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</si>
  <si>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</si>
  <si>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</si>
  <si>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</si>
  <si>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</si>
  <si>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</si>
  <si>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</si>
  <si>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</si>
  <si>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</si>
  <si>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</si>
  <si>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</si>
  <si>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</si>
  <si>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</si>
  <si>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</si>
  <si>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</si>
  <si>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</si>
  <si>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</si>
  <si>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</si>
  <si>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</si>
  <si>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</si>
  <si>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</si>
  <si>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</si>
  <si>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</si>
  <si>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</si>
  <si>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</si>
  <si>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</si>
  <si>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</si>
  <si>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</si>
  <si>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</si>
  <si>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</si>
  <si>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</si>
  <si>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</si>
  <si>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</si>
  <si>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</si>
  <si>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</si>
  <si>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</si>
  <si>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</si>
  <si>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</si>
  <si>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</si>
  <si>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</si>
  <si>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</si>
  <si>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</si>
  <si>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</si>
  <si>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</si>
  <si>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</si>
  <si>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</si>
  <si>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</si>
  <si>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</si>
  <si>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</si>
  <si>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</si>
  <si>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</si>
  <si>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</si>
  <si>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</si>
  <si>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</si>
  <si>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</si>
  <si>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</si>
  <si>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</si>
  <si>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</si>
  <si>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</si>
  <si>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</si>
  <si>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</si>
  <si>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</si>
  <si>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</si>
  <si>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</si>
  <si>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</si>
  <si>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</si>
  <si>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</si>
  <si>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</si>
  <si>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</si>
  <si>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</si>
  <si>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</si>
  <si>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</si>
  <si>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</si>
  <si>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</si>
  <si>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</si>
  <si>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</si>
  <si>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</si>
  <si>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</si>
  <si>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</si>
  <si>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</si>
  <si>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</si>
  <si>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</si>
  <si>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</si>
  <si>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</si>
  <si>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</si>
  <si>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</si>
  <si>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</si>
  <si>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</si>
  <si>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</si>
  <si>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</si>
  <si>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</si>
  <si>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</si>
  <si>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</si>
  <si>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</si>
  <si>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</si>
  <si>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</si>
  <si>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</si>
  <si>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</si>
  <si>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</si>
  <si>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</si>
  <si>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</si>
  <si>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</si>
  <si>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</si>
  <si>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</si>
  <si>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</si>
  <si>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</si>
  <si>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</si>
  <si>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</si>
  <si>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</si>
  <si>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</si>
  <si>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</si>
  <si>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</si>
  <si>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</si>
  <si>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</si>
  <si>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</si>
  <si>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</si>
  <si>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</si>
  <si>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</si>
  <si>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</si>
  <si>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</si>
  <si>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</si>
  <si>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</si>
  <si>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</si>
  <si>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</si>
  <si>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</si>
  <si>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</si>
  <si>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</si>
  <si>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</si>
  <si>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</si>
  <si>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</si>
  <si>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</si>
  <si>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</si>
  <si>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</si>
  <si>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</si>
  <si>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</si>
  <si>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</si>
  <si>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</si>
  <si>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</si>
  <si>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</si>
  <si>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</si>
  <si>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</si>
  <si>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</si>
  <si>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</si>
  <si>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</si>
  <si>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</si>
  <si>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</si>
  <si>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</si>
  <si>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</si>
  <si>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</si>
  <si>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</si>
  <si>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</si>
  <si>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</si>
  <si>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</si>
  <si>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</si>
  <si>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</si>
  <si>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</si>
  <si>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</si>
  <si>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</si>
  <si>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</si>
  <si>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</si>
  <si>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</si>
  <si>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</si>
  <si>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</si>
  <si>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</si>
  <si>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</si>
  <si>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</si>
  <si>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</si>
  <si>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</si>
  <si>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</si>
  <si>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</si>
  <si>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</si>
  <si>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</si>
  <si>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</si>
  <si>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</si>
  <si>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</si>
  <si>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</si>
  <si>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</si>
  <si>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</si>
  <si>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</si>
  <si>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</si>
  <si>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</si>
  <si>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</si>
  <si>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</si>
  <si>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</si>
  <si>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</si>
  <si>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</si>
  <si>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</si>
  <si>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</si>
  <si>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</si>
  <si>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</si>
  <si>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</si>
  <si>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</si>
  <si>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</si>
  <si>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</si>
  <si>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</si>
  <si>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</si>
  <si>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</si>
  <si>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</si>
  <si>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</si>
  <si>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</si>
  <si>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</si>
  <si>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</si>
  <si>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</si>
  <si>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</si>
  <si>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</si>
  <si>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</si>
  <si>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</si>
  <si>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</si>
  <si>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</si>
  <si>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</si>
  <si>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</si>
  <si>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</si>
  <si>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</si>
  <si>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</si>
  <si>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</si>
  <si>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</si>
  <si>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</si>
  <si>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</si>
  <si>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</si>
  <si>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</si>
  <si>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</si>
  <si>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</si>
  <si>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</si>
  <si>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</si>
  <si>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</si>
  <si>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</si>
  <si>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</si>
  <si>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</si>
  <si>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</si>
  <si>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</si>
  <si>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</si>
  <si>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</si>
  <si>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</si>
  <si>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</si>
  <si>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</si>
  <si>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</si>
  <si>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</si>
  <si>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</si>
  <si>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</si>
  <si>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</si>
  <si>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</si>
  <si>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</si>
  <si>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</si>
  <si>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</si>
  <si>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</si>
  <si>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</si>
  <si>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</si>
  <si>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</si>
  <si>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</si>
  <si>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</si>
  <si>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</si>
  <si>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</si>
  <si>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</si>
  <si>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</si>
  <si>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</si>
  <si>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</si>
  <si>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</si>
  <si>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</si>
  <si>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</si>
  <si>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</si>
  <si>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</si>
  <si>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</si>
  <si>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</si>
  <si>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</si>
  <si>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</si>
  <si>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</si>
  <si>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</si>
  <si>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</si>
  <si>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</si>
  <si>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</si>
  <si>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</si>
  <si>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</si>
  <si>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</si>
  <si>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</si>
  <si>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</si>
  <si>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</si>
  <si>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</si>
  <si>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</si>
  <si>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</si>
  <si>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</si>
  <si>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</si>
  <si>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</si>
  <si>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</si>
  <si>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</si>
  <si>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</si>
  <si>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</si>
  <si>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</si>
  <si>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</si>
  <si>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</si>
  <si>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</si>
  <si>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</si>
  <si>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</si>
  <si>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</si>
  <si>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</si>
  <si>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</si>
  <si>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</si>
  <si>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</si>
  <si>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</si>
  <si>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</si>
  <si>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</si>
  <si>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</si>
  <si>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</si>
  <si>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</si>
  <si>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</si>
  <si>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</si>
  <si>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</si>
  <si>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</si>
  <si>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</si>
  <si>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</si>
  <si>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</si>
  <si>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</si>
  <si>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</si>
  <si>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</si>
  <si>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</si>
  <si>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</si>
  <si>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</si>
  <si>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</si>
  <si>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</si>
  <si>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(설문지 : FFQ 95문항 설문지, 사용자 : 황은주, ID : H1900621)</t>
  </si>
  <si>
    <t>2021년 07월 01일 14:12:56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</si>
  <si>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</si>
  <si>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</si>
  <si>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</si>
  <si>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</si>
  <si>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</si>
  <si>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</si>
  <si>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</si>
  <si>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</si>
  <si>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</si>
  <si>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</si>
  <si>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</si>
  <si>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</si>
  <si>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</si>
  <si>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</si>
  <si>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</si>
  <si>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</si>
  <si>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H1900621</t>
  </si>
  <si>
    <t>황은주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</si>
</sst>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55.421481999999997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2.0576458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0.34392010000000001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940.79674999999997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2267.1592000000001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170.34371999999999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71.302160000000001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9.3895060000000008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754.99760000000003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5.3712375E-2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2.6454124000000001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18.272103999999999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89.936599999999999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71.102739999999997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12.05</c:v>
                </c:pt>
                <c:pt idx="1">
                  <c:v>14.42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15.268644999999999</c:v>
                </c:pt>
                <c:pt idx="1">
                  <c:v>18.700775</c:v>
                </c:pt>
                <c:pt idx="2">
                  <c:v>9.8814869999999999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472.84122000000002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14.849116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</c:v>
                </c:pt>
                <c:pt idx="1">
                  <c:v>10.340999999999999</c:v>
                </c:pt>
                <c:pt idx="2">
                  <c:v>19.359000000000002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1307.0617999999999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61.997031999999997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507.3673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4.5757465000000002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5254.7334000000001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11.174852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2.7614884000000002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141.82024999999999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1.1594456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11.435152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2.7614884000000002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445.64299999999997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8.5174330000000005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황은주, ID : H1900621)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14:12:56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1307.0617999999999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55.421481999999997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18.272103999999999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70.3</v>
      </c>
      <c r="G8" s="59">
        <f>'DRIs DATA 입력'!G8</f>
        <v>10.340999999999999</v>
      </c>
      <c r="H8" s="59">
        <f>'DRIs DATA 입력'!H8</f>
        <v>19.359000000000002</v>
      </c>
      <c r="I8" s="46"/>
      <c r="J8" s="59" t="s">
        <v>215</v>
      </c>
      <c r="K8" s="59">
        <f>'DRIs DATA 입력'!K8</f>
        <v>12.05</v>
      </c>
      <c r="L8" s="59">
        <f>'DRIs DATA 입력'!L8</f>
        <v>14.42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472.84122000000002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14.849116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4.5757465000000002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141.82024999999999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61.997031999999997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1.2058838999999999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1.1594456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11.435152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2.7614884000000002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445.64299999999997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8.5174330000000005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2.0576458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0.34392010000000001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507.3673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940.79674999999997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5254.7334000000001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2267.1592000000001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170.34371999999999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71.302160000000001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11.174852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9.3895060000000008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754.99760000000003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5.3712375E-2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2.6454124000000001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89.936599999999999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71.102739999999997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318</v>
      </c>
      <c r="G1" s="62" t="s">
        <v>295</v>
      </c>
      <c r="H1" s="61" t="s">
        <v>319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2140</v>
      </c>
      <c r="C6" s="65">
        <v>1307.0617999999999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60</v>
      </c>
      <c r="P6" s="65">
        <v>75</v>
      </c>
      <c r="Q6" s="65">
        <v>0</v>
      </c>
      <c r="R6" s="65">
        <v>0</v>
      </c>
      <c r="S6" s="65">
        <v>55.421481999999997</v>
      </c>
      <c r="U6" s="65" t="s">
        <v>308</v>
      </c>
      <c r="V6" s="65">
        <v>0</v>
      </c>
      <c r="W6" s="65">
        <v>5</v>
      </c>
      <c r="X6" s="65">
        <v>20</v>
      </c>
      <c r="Y6" s="65">
        <v>0</v>
      </c>
      <c r="Z6" s="65">
        <v>18.272103999999999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70.3</v>
      </c>
      <c r="G8" s="65">
        <v>10.340999999999999</v>
      </c>
      <c r="H8" s="65">
        <v>19.359000000000002</v>
      </c>
      <c r="J8" s="65" t="s">
        <v>310</v>
      </c>
      <c r="K8" s="65">
        <v>12.05</v>
      </c>
      <c r="L8" s="65">
        <v>14.42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780</v>
      </c>
      <c r="C16" s="65">
        <v>1090</v>
      </c>
      <c r="D16" s="65">
        <v>0</v>
      </c>
      <c r="E16" s="65">
        <v>3000</v>
      </c>
      <c r="F16" s="65">
        <v>472.84122000000002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14.849116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4.5757465000000002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141.82024999999999</v>
      </c>
    </row>
    <row r="23" spans="1:62" x14ac:dyDescent="0.3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327</v>
      </c>
      <c r="AR24" s="67"/>
      <c r="AS24" s="67"/>
      <c r="AT24" s="67"/>
      <c r="AU24" s="67"/>
      <c r="AV24" s="67"/>
      <c r="AX24" s="67" t="s">
        <v>328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61.997031999999997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1.2058838999999999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1.1594456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11.435152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2.7614884000000002</v>
      </c>
      <c r="AJ26" s="65" t="s">
        <v>330</v>
      </c>
      <c r="AK26" s="65">
        <v>450</v>
      </c>
      <c r="AL26" s="65">
        <v>550</v>
      </c>
      <c r="AM26" s="65">
        <v>0</v>
      </c>
      <c r="AN26" s="65">
        <v>1000</v>
      </c>
      <c r="AO26" s="65">
        <v>445.64299999999997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8.5174330000000005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2.0576458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0.34392010000000001</v>
      </c>
    </row>
    <row r="33" spans="1:68" x14ac:dyDescent="0.3">
      <c r="A33" s="66" t="s">
        <v>331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332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333</v>
      </c>
      <c r="W34" s="67"/>
      <c r="X34" s="67"/>
      <c r="Y34" s="67"/>
      <c r="Z34" s="67"/>
      <c r="AA34" s="67"/>
      <c r="AC34" s="67" t="s">
        <v>334</v>
      </c>
      <c r="AD34" s="67"/>
      <c r="AE34" s="67"/>
      <c r="AF34" s="67"/>
      <c r="AG34" s="67"/>
      <c r="AH34" s="67"/>
      <c r="AJ34" s="67" t="s">
        <v>335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507.3673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940.79674999999997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5254.7334000000001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2267.1592000000001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170.34371999999999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71.302160000000001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11.174852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9.3895060000000008</v>
      </c>
      <c r="O46" s="65" t="s">
        <v>291</v>
      </c>
      <c r="P46" s="65">
        <v>970</v>
      </c>
      <c r="Q46" s="65">
        <v>800</v>
      </c>
      <c r="R46" s="65">
        <v>480</v>
      </c>
      <c r="S46" s="65">
        <v>10000</v>
      </c>
      <c r="T46" s="65">
        <v>754.99760000000003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5.3712375E-2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2.6454124000000001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89.936599999999999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71.102739999999997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317</v>
      </c>
      <c r="D2" s="61">
        <v>63</v>
      </c>
      <c r="E2" s="61">
        <v>1307.0617999999999</v>
      </c>
      <c r="F2" s="61">
        <v>201.25322</v>
      </c>
      <c r="G2" s="61">
        <v>29.60371</v>
      </c>
      <c r="H2" s="61">
        <v>11.994338000000001</v>
      </c>
      <c r="I2" s="61">
        <v>17.609373000000001</v>
      </c>
      <c r="J2" s="61">
        <v>55.421481999999997</v>
      </c>
      <c r="K2" s="61">
        <v>23.584848000000001</v>
      </c>
      <c r="L2" s="61">
        <v>31.836634</v>
      </c>
      <c r="M2" s="61">
        <v>18.272103999999999</v>
      </c>
      <c r="N2" s="61">
        <v>1.6336900999999999</v>
      </c>
      <c r="O2" s="61">
        <v>10.084790999999999</v>
      </c>
      <c r="P2" s="61">
        <v>610.40826000000004</v>
      </c>
      <c r="Q2" s="61">
        <v>22.261887000000002</v>
      </c>
      <c r="R2" s="61">
        <v>472.84122000000002</v>
      </c>
      <c r="S2" s="61">
        <v>143.68698000000001</v>
      </c>
      <c r="T2" s="61">
        <v>3949.8508000000002</v>
      </c>
      <c r="U2" s="61">
        <v>4.5757465000000002</v>
      </c>
      <c r="V2" s="61">
        <v>14.849116</v>
      </c>
      <c r="W2" s="61">
        <v>141.82024999999999</v>
      </c>
      <c r="X2" s="61">
        <v>61.997031999999997</v>
      </c>
      <c r="Y2" s="61">
        <v>1.2058838999999999</v>
      </c>
      <c r="Z2" s="61">
        <v>1.1594456</v>
      </c>
      <c r="AA2" s="61">
        <v>11.435152</v>
      </c>
      <c r="AB2" s="61">
        <v>2.7614884000000002</v>
      </c>
      <c r="AC2" s="61">
        <v>445.64299999999997</v>
      </c>
      <c r="AD2" s="61">
        <v>8.5174330000000005</v>
      </c>
      <c r="AE2" s="61">
        <v>2.0576458</v>
      </c>
      <c r="AF2" s="61">
        <v>0.34392010000000001</v>
      </c>
      <c r="AG2" s="61">
        <v>507.3673</v>
      </c>
      <c r="AH2" s="61">
        <v>173.17563000000001</v>
      </c>
      <c r="AI2" s="61">
        <v>334.19168000000002</v>
      </c>
      <c r="AJ2" s="61">
        <v>940.79674999999997</v>
      </c>
      <c r="AK2" s="61">
        <v>5254.7334000000001</v>
      </c>
      <c r="AL2" s="61">
        <v>170.34371999999999</v>
      </c>
      <c r="AM2" s="61">
        <v>2267.1592000000001</v>
      </c>
      <c r="AN2" s="61">
        <v>71.302160000000001</v>
      </c>
      <c r="AO2" s="61">
        <v>11.174852</v>
      </c>
      <c r="AP2" s="61">
        <v>7.0792026999999997</v>
      </c>
      <c r="AQ2" s="61">
        <v>4.09565</v>
      </c>
      <c r="AR2" s="61">
        <v>9.3895060000000008</v>
      </c>
      <c r="AS2" s="61">
        <v>754.99760000000003</v>
      </c>
      <c r="AT2" s="61">
        <v>5.3712375E-2</v>
      </c>
      <c r="AU2" s="61">
        <v>2.6454124000000001</v>
      </c>
      <c r="AV2" s="61">
        <v>89.936599999999999</v>
      </c>
      <c r="AW2" s="61">
        <v>71.102739999999997</v>
      </c>
      <c r="AX2" s="61">
        <v>5.8995805999999998E-2</v>
      </c>
      <c r="AY2" s="61">
        <v>0.64103644999999998</v>
      </c>
      <c r="AZ2" s="61">
        <v>311.63925</v>
      </c>
      <c r="BA2" s="61">
        <v>43.867550000000001</v>
      </c>
      <c r="BB2" s="61">
        <v>15.268644999999999</v>
      </c>
      <c r="BC2" s="61">
        <v>18.700775</v>
      </c>
      <c r="BD2" s="61">
        <v>9.8814869999999999</v>
      </c>
      <c r="BE2" s="61">
        <v>0.22370733000000001</v>
      </c>
      <c r="BF2" s="61">
        <v>1.3223084000000001</v>
      </c>
      <c r="BG2" s="61">
        <v>0</v>
      </c>
      <c r="BH2" s="61">
        <v>2.5542316999999998E-2</v>
      </c>
      <c r="BI2" s="61">
        <v>1.9311432E-2</v>
      </c>
      <c r="BJ2" s="61">
        <v>6.2159006000000003E-2</v>
      </c>
      <c r="BK2" s="61">
        <v>0</v>
      </c>
      <c r="BL2" s="61">
        <v>0.32251203000000001</v>
      </c>
      <c r="BM2" s="61">
        <v>4.8349013000000003</v>
      </c>
      <c r="BN2" s="61">
        <v>1.1503261</v>
      </c>
      <c r="BO2" s="61">
        <v>67.189099999999996</v>
      </c>
      <c r="BP2" s="61">
        <v>14.853808000000001</v>
      </c>
      <c r="BQ2" s="61">
        <v>22.245512000000002</v>
      </c>
      <c r="BR2" s="61">
        <v>79.087609999999998</v>
      </c>
      <c r="BS2" s="61">
        <v>19.698477</v>
      </c>
      <c r="BT2" s="61">
        <v>13.6401415</v>
      </c>
      <c r="BU2" s="61">
        <v>1.9794768000000001E-2</v>
      </c>
      <c r="BV2" s="61">
        <v>9.1355279999999997E-2</v>
      </c>
      <c r="BW2" s="61">
        <v>0.92047440000000003</v>
      </c>
      <c r="BX2" s="61">
        <v>1.3891865999999999</v>
      </c>
      <c r="BY2" s="61">
        <v>0.14160183000000001</v>
      </c>
      <c r="BZ2" s="61">
        <v>1.7407513000000001E-4</v>
      </c>
      <c r="CA2" s="61">
        <v>0.91250986000000001</v>
      </c>
      <c r="CB2" s="61">
        <v>8.1061653999999997E-2</v>
      </c>
      <c r="CC2" s="61">
        <v>0.18899796999999999</v>
      </c>
      <c r="CD2" s="61">
        <v>1.6984575</v>
      </c>
      <c r="CE2" s="61">
        <v>1.6340526000000001E-2</v>
      </c>
      <c r="CF2" s="61">
        <v>0.16937563999999999</v>
      </c>
      <c r="CG2" s="61">
        <v>2.4750000000000001E-7</v>
      </c>
      <c r="CH2" s="61">
        <v>1.0432824E-2</v>
      </c>
      <c r="CI2" s="61">
        <v>4.6815999999999998E-7</v>
      </c>
      <c r="CJ2" s="61">
        <v>3.6764209999999999</v>
      </c>
      <c r="CK2" s="61">
        <v>3.282629E-3</v>
      </c>
      <c r="CL2" s="61">
        <v>0.44602143999999999</v>
      </c>
      <c r="CM2" s="61">
        <v>4.2979960000000004</v>
      </c>
      <c r="CN2" s="61">
        <v>1794.3369</v>
      </c>
      <c r="CO2" s="61">
        <v>3119.3829999999998</v>
      </c>
      <c r="CP2" s="61">
        <v>2054.4630999999999</v>
      </c>
      <c r="CQ2" s="61">
        <v>830.55899999999997</v>
      </c>
      <c r="CR2" s="61">
        <v>348.70684999999997</v>
      </c>
      <c r="CS2" s="61">
        <v>399.37387000000001</v>
      </c>
      <c r="CT2" s="61">
        <v>1683.2670000000001</v>
      </c>
      <c r="CU2" s="61">
        <v>1104.1946</v>
      </c>
      <c r="CV2" s="61">
        <v>1161.5409</v>
      </c>
      <c r="CW2" s="61">
        <v>1244.7834</v>
      </c>
      <c r="CX2" s="61">
        <v>312.8913</v>
      </c>
      <c r="CY2" s="61">
        <v>2299.6161999999999</v>
      </c>
      <c r="CZ2" s="61">
        <v>1060.9695999999999</v>
      </c>
      <c r="DA2" s="61">
        <v>2478.5907999999999</v>
      </c>
      <c r="DB2" s="61">
        <v>2507.6615999999999</v>
      </c>
      <c r="DC2" s="61">
        <v>3290.7156</v>
      </c>
      <c r="DD2" s="61">
        <v>5381.0933000000005</v>
      </c>
      <c r="DE2" s="61">
        <v>1148.3514</v>
      </c>
      <c r="DF2" s="61">
        <v>2705.1902</v>
      </c>
      <c r="DG2" s="61">
        <v>1261.0051000000001</v>
      </c>
      <c r="DH2" s="61">
        <v>124.629074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43.867550000000001</v>
      </c>
      <c r="B6">
        <f>BB2</f>
        <v>15.268644999999999</v>
      </c>
      <c r="C6">
        <f>BC2</f>
        <v>18.700775</v>
      </c>
      <c r="D6">
        <f>BD2</f>
        <v>9.8814869999999999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5" sqref="I14: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20976</v>
      </c>
      <c r="C2" s="56">
        <f ca="1">YEAR(TODAY())-YEAR(B2)+IF(TODAY()&gt;=DATE(YEAR(TODAY()),MONTH(B2),DAY(B2)),0,-1)</f>
        <v>64</v>
      </c>
      <c r="E2" s="52">
        <v>157.4</v>
      </c>
      <c r="F2" s="53" t="s">
        <v>275</v>
      </c>
      <c r="G2" s="52">
        <v>45</v>
      </c>
      <c r="H2" s="51" t="s">
        <v>40</v>
      </c>
      <c r="I2" s="72">
        <f>ROUND(G3/E3^2,1)</f>
        <v>18.2</v>
      </c>
    </row>
    <row r="3" spans="1:9" x14ac:dyDescent="0.3">
      <c r="E3" s="51">
        <f>E2/100</f>
        <v>1.5740000000000001</v>
      </c>
      <c r="F3" s="51" t="s">
        <v>39</v>
      </c>
      <c r="G3" s="51">
        <f>G2</f>
        <v>45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황은주, ID : H1900621)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14:12:56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44259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157.4</v>
      </c>
      <c r="L12" s="124"/>
      <c r="M12" s="117">
        <f>'개인정보 및 신체계측 입력'!G2</f>
        <v>45</v>
      </c>
      <c r="N12" s="118"/>
      <c r="O12" s="113" t="s">
        <v>270</v>
      </c>
      <c r="P12" s="107"/>
      <c r="Q12" s="90">
        <f>'개인정보 및 신체계측 입력'!I2</f>
        <v>18.2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황은주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70.3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10.340999999999999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19.359000000000002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0.5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14.4</v>
      </c>
      <c r="L72" s="36" t="s">
        <v>52</v>
      </c>
      <c r="M72" s="36">
        <f>ROUND('DRIs DATA'!K8,1)</f>
        <v>12.1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63.05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123.74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184.1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63.42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350.32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111.75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2021-07-05T23:58:25Z</dcterms:modified>
</cp:coreProperties>
</file>