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<sst xmlns="http://schemas.openxmlformats.org/spreadsheetml/2006/main" count="692" uniqueCount="345">
  <si>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</si>
  <si>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</si>
  <si>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</si>
  <si>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</si>
  <si>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</si>
  <si>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</si>
  <si>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</si>
  <si>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</si>
  <si>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</si>
  <si>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</si>
  <si>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</si>
  <si>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</si>
  <si>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</si>
  <si>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</si>
  <si>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</si>
  <si>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</si>
  <si>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</si>
  <si>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</si>
  <si>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</si>
  <si>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</si>
  <si>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</si>
  <si>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</si>
  <si>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</si>
  <si>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</si>
  <si>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</si>
  <si>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</si>
  <si>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</si>
  <si>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</si>
  <si>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</si>
  <si>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</si>
  <si>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</si>
  <si>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</si>
  <si>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</si>
  <si>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</si>
  <si>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</si>
  <si>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</si>
  <si>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</si>
  <si>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</si>
  <si>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</si>
  <si>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</si>
  <si>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</si>
  <si>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</si>
  <si>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</si>
  <si>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</si>
  <si>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</si>
  <si>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</si>
  <si>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</si>
  <si>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</si>
  <si>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</si>
  <si>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</si>
  <si>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</si>
  <si>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</si>
  <si>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</si>
  <si>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</si>
  <si>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</si>
  <si>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</si>
  <si>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</si>
  <si>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</si>
  <si>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</si>
  <si>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</si>
  <si>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</si>
  <si>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</si>
  <si>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</si>
  <si>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</si>
  <si>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</si>
  <si>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</si>
  <si>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</si>
  <si>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</si>
  <si>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</si>
  <si>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</si>
  <si>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</si>
  <si>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</si>
  <si>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</si>
  <si>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</si>
  <si>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</si>
  <si>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</si>
  <si>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</si>
  <si>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</si>
  <si>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</si>
  <si>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</si>
  <si>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</si>
  <si>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</si>
  <si>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</si>
  <si>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</si>
  <si>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</si>
  <si>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</si>
  <si>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</si>
  <si>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</si>
  <si>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</si>
  <si>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</si>
  <si>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</si>
  <si>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</si>
  <si>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</si>
  <si>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</si>
  <si>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</si>
  <si>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</si>
  <si>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</si>
  <si>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</si>
  <si>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</si>
  <si>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</si>
  <si>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</si>
  <si>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</si>
  <si>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</si>
  <si>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</si>
  <si>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</si>
  <si>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</si>
  <si>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</si>
  <si>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</si>
  <si>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</si>
  <si>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</si>
  <si>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</si>
  <si>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</si>
  <si>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</si>
  <si>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</si>
  <si>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</si>
  <si>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</si>
  <si>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</si>
  <si>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</si>
  <si>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</si>
  <si>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</si>
  <si>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</si>
  <si>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</si>
  <si>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</si>
  <si>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</si>
  <si>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</si>
  <si>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</si>
  <si>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</si>
  <si>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</si>
  <si>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</si>
  <si>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</si>
  <si>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</si>
  <si>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</si>
  <si>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</si>
  <si>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</si>
  <si>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</si>
  <si>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</si>
  <si>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</si>
  <si>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</si>
  <si>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</si>
  <si>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</si>
  <si>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</si>
  <si>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</si>
  <si>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</si>
  <si>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</si>
  <si>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</si>
  <si>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</si>
  <si>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</si>
  <si>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</si>
  <si>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</si>
  <si>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</si>
  <si>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</si>
  <si>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</si>
  <si>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</si>
  <si>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</si>
  <si>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</si>
  <si>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</si>
  <si>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</si>
  <si>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</si>
  <si>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</si>
  <si>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</si>
  <si>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</si>
  <si>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</si>
  <si>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</si>
  <si>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</si>
  <si>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</si>
  <si>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</si>
  <si>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</si>
  <si>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</si>
  <si>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</si>
  <si>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</si>
  <si>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</si>
  <si>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</si>
  <si>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</si>
  <si>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</si>
  <si>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</si>
  <si>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</si>
  <si>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</si>
  <si>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</si>
  <si>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</si>
  <si>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</si>
  <si>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</si>
  <si>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</si>
  <si>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</si>
  <si>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</si>
  <si>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</si>
  <si>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</si>
  <si>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</si>
  <si>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</si>
  <si>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</si>
  <si>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</si>
  <si>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</si>
  <si>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</si>
  <si>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</si>
  <si>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</si>
  <si>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</si>
  <si>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</si>
  <si>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</si>
  <si>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</si>
  <si>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</si>
  <si>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</si>
  <si>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</si>
  <si>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</si>
  <si>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</si>
  <si>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</si>
  <si>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</si>
  <si>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</si>
  <si>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</si>
  <si>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</si>
  <si>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</si>
  <si>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</si>
  <si>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</si>
  <si>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</si>
  <si>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</si>
  <si>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</si>
  <si>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</si>
  <si>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</si>
  <si>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</si>
  <si>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</si>
  <si>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</si>
  <si>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</si>
  <si>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</si>
  <si>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</si>
  <si>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</si>
  <si>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</si>
  <si>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</si>
  <si>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</si>
  <si>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</si>
  <si>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</si>
  <si>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</si>
  <si>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</si>
  <si>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</si>
  <si>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</si>
  <si>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</si>
  <si>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</si>
  <si>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</si>
  <si>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</si>
  <si>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</si>
  <si>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</si>
  <si>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</si>
  <si>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</si>
  <si>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</si>
  <si>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</si>
  <si>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</si>
  <si>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</si>
  <si>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</si>
  <si>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</si>
  <si>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</si>
  <si>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</si>
  <si>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</si>
  <si>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</si>
  <si>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</si>
  <si>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</si>
  <si>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</si>
  <si>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</si>
  <si>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</si>
  <si>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</si>
  <si>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</si>
  <si>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</si>
  <si>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</si>
  <si>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</si>
  <si>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</si>
  <si>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</si>
  <si>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</si>
  <si>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</si>
  <si>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</si>
  <si>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</si>
  <si>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</si>
  <si>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</si>
  <si>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</si>
  <si>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</si>
  <si>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</si>
  <si>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</si>
  <si>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</si>
  <si>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</si>
  <si>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</si>
  <si>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</si>
  <si>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</si>
  <si>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</si>
  <si>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</si>
  <si>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</si>
  <si>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</si>
  <si>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</si>
  <si>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</si>
  <si>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</si>
  <si>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</si>
  <si>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</si>
  <si>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</si>
  <si>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</si>
  <si>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</si>
  <si>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</si>
  <si>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</si>
  <si>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</si>
  <si>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</si>
  <si>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</si>
  <si>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</si>
  <si>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</si>
  <si>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</si>
  <si>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</si>
  <si>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</si>
  <si>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</si>
  <si>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</si>
  <si>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</si>
  <si>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</si>
  <si>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</si>
  <si>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</si>
  <si>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</si>
  <si>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</si>
  <si>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</si>
  <si>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</si>
  <si>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</si>
  <si>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</si>
  <si>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F</t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</si>
  <si>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</si>
  <si>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</si>
  <si>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</si>
  <si>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</si>
  <si>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</si>
  <si>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</si>
  <si>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</si>
  <si>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</si>
  <si>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</si>
  <si>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</si>
  <si>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</si>
  <si>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</si>
  <si>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</si>
  <si>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</si>
  <si>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</si>
  <si>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</si>
  <si>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(설문지 : FFQ 95문항 설문지, 사용자 : 박정희, ID : H1900622)</t>
  </si>
  <si>
    <t>출력시각</t>
    <phoneticPr fontId="1" type="noConversion"/>
  </si>
  <si>
    <t>2021년 07월 01일 14:34:57</t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</si>
  <si>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</si>
  <si>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</si>
  <si>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</si>
  <si>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</si>
  <si>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</si>
  <si>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평균필요량</t>
    <phoneticPr fontId="1" type="noConversion"/>
  </si>
  <si>
    <t>단백질(g/일)</t>
    <phoneticPr fontId="1" type="noConversion"/>
  </si>
  <si>
    <t>적정비율(최대)</t>
    <phoneticPr fontId="1" type="noConversion"/>
  </si>
  <si>
    <t>비타민A</t>
    <phoneticPr fontId="1" type="noConversion"/>
  </si>
  <si>
    <t>상한섭취량</t>
    <phoneticPr fontId="1" type="noConversion"/>
  </si>
  <si>
    <t>충분섭취량</t>
    <phoneticPr fontId="1" type="noConversion"/>
  </si>
  <si>
    <t>권장섭취량</t>
    <phoneticPr fontId="1" type="noConversion"/>
  </si>
  <si>
    <t>H1900622</t>
  </si>
  <si>
    <t>박정희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</si>
</sst>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86.736626000000001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3.4983553999999999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4.7300276999999999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1485.6746000000001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4231.2446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119.17570000000001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161.05224999999999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13.579931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1092.8947000000001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2.2035677E-2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5.207878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38.387096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158.14322999999999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103.0091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4.8520000000000003</c:v>
                </c:pt>
                <c:pt idx="1">
                  <c:v>7.9390000000000001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8.6159114999999993</c:v>
                </c:pt>
                <c:pt idx="1">
                  <c:v>11.958017999999999</c:v>
                </c:pt>
                <c:pt idx="2">
                  <c:v>12.278122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633.70659999999998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25.891178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76.855000000000004</c:v>
                </c:pt>
                <c:pt idx="1">
                  <c:v>10.189</c:v>
                </c:pt>
                <c:pt idx="2">
                  <c:v>12.956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3010.3508000000002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151.80255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509.59460000000001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3.4410750000000001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7080.6049999999996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19.371175999999998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2.5088010000000001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320.35324000000003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1.9496275999999999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22.135269999999998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2.5088010000000001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802.26800000000003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9.1134970000000006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박정희, ID : H1900622)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01일 14:34:57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2140</v>
      </c>
      <c r="C6" s="59">
        <f>'DRIs DATA 입력'!C6</f>
        <v>3010.3508000000002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86.736626000000001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38.387096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76.855000000000004</v>
      </c>
      <c r="G8" s="59">
        <f>'DRIs DATA 입력'!G8</f>
        <v>10.189</v>
      </c>
      <c r="H8" s="59">
        <f>'DRIs DATA 입력'!H8</f>
        <v>12.956</v>
      </c>
      <c r="I8" s="46"/>
      <c r="J8" s="59" t="s">
        <v>215</v>
      </c>
      <c r="K8" s="59">
        <f>'DRIs DATA 입력'!K8</f>
        <v>4.8520000000000003</v>
      </c>
      <c r="L8" s="59">
        <f>'DRIs DATA 입력'!L8</f>
        <v>7.9390000000000001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633.70659999999998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25.891178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3.4410750000000001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320.35324000000003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151.80255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2.6432362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1.9496275999999999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22.135269999999998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2.5088010000000001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802.26800000000003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9.1134970000000006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3.4983553999999999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4.7300276999999999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509.59460000000001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1485.6746000000001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7080.6049999999996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4231.2446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119.17570000000001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161.05224999999999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19.371175999999998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13.579931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1092.8947000000001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2.2035677E-2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5.207878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158.14322999999999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103.0091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J65" sqref="J6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328</v>
      </c>
      <c r="G1" s="62" t="s">
        <v>329</v>
      </c>
      <c r="H1" s="61" t="s">
        <v>330</v>
      </c>
    </row>
    <row r="3" spans="1:27" x14ac:dyDescent="0.3">
      <c r="A3" s="68" t="s">
        <v>295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331</v>
      </c>
      <c r="B4" s="67"/>
      <c r="C4" s="67"/>
      <c r="E4" s="69" t="s">
        <v>297</v>
      </c>
      <c r="F4" s="70"/>
      <c r="G4" s="70"/>
      <c r="H4" s="71"/>
      <c r="J4" s="69" t="s">
        <v>332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333</v>
      </c>
      <c r="V4" s="67"/>
      <c r="W4" s="67"/>
      <c r="X4" s="67"/>
      <c r="Y4" s="67"/>
      <c r="Z4" s="67"/>
    </row>
    <row r="5" spans="1:27" x14ac:dyDescent="0.3">
      <c r="A5" s="65"/>
      <c r="B5" s="65" t="s">
        <v>298</v>
      </c>
      <c r="C5" s="65" t="s">
        <v>334</v>
      </c>
      <c r="E5" s="65"/>
      <c r="F5" s="65" t="s">
        <v>335</v>
      </c>
      <c r="G5" s="65" t="s">
        <v>299</v>
      </c>
      <c r="H5" s="65" t="s">
        <v>45</v>
      </c>
      <c r="J5" s="65"/>
      <c r="K5" s="65" t="s">
        <v>300</v>
      </c>
      <c r="L5" s="65" t="s">
        <v>301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336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296</v>
      </c>
      <c r="B6" s="65">
        <v>2140</v>
      </c>
      <c r="C6" s="65">
        <v>3010.3508000000002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337</v>
      </c>
      <c r="O6" s="65">
        <v>60</v>
      </c>
      <c r="P6" s="65">
        <v>75</v>
      </c>
      <c r="Q6" s="65">
        <v>0</v>
      </c>
      <c r="R6" s="65">
        <v>0</v>
      </c>
      <c r="S6" s="65">
        <v>86.736626000000001</v>
      </c>
      <c r="U6" s="65" t="s">
        <v>303</v>
      </c>
      <c r="V6" s="65">
        <v>0</v>
      </c>
      <c r="W6" s="65">
        <v>5</v>
      </c>
      <c r="X6" s="65">
        <v>20</v>
      </c>
      <c r="Y6" s="65">
        <v>0</v>
      </c>
      <c r="Z6" s="65">
        <v>38.387096</v>
      </c>
    </row>
    <row r="7" spans="1:27" x14ac:dyDescent="0.3">
      <c r="E7" s="65" t="s">
        <v>338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 x14ac:dyDescent="0.3">
      <c r="E8" s="65" t="s">
        <v>305</v>
      </c>
      <c r="F8" s="65">
        <v>76.855000000000004</v>
      </c>
      <c r="G8" s="65">
        <v>10.189</v>
      </c>
      <c r="H8" s="65">
        <v>12.956</v>
      </c>
      <c r="J8" s="65" t="s">
        <v>305</v>
      </c>
      <c r="K8" s="65">
        <v>4.8520000000000003</v>
      </c>
      <c r="L8" s="65">
        <v>7.9390000000000001</v>
      </c>
    </row>
    <row r="13" spans="1:27" x14ac:dyDescent="0.3">
      <c r="A13" s="66" t="s">
        <v>306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339</v>
      </c>
      <c r="B14" s="67"/>
      <c r="C14" s="67"/>
      <c r="D14" s="67"/>
      <c r="E14" s="67"/>
      <c r="F14" s="67"/>
      <c r="H14" s="67" t="s">
        <v>307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309</v>
      </c>
      <c r="W14" s="67"/>
      <c r="X14" s="67"/>
      <c r="Y14" s="67"/>
      <c r="Z14" s="67"/>
      <c r="AA14" s="67"/>
    </row>
    <row r="15" spans="1:27" x14ac:dyDescent="0.3">
      <c r="A15" s="65"/>
      <c r="B15" s="65" t="s">
        <v>336</v>
      </c>
      <c r="C15" s="65" t="s">
        <v>290</v>
      </c>
      <c r="D15" s="65" t="s">
        <v>277</v>
      </c>
      <c r="E15" s="65" t="s">
        <v>340</v>
      </c>
      <c r="F15" s="65" t="s">
        <v>276</v>
      </c>
      <c r="H15" s="65"/>
      <c r="I15" s="65" t="s">
        <v>279</v>
      </c>
      <c r="J15" s="65" t="s">
        <v>290</v>
      </c>
      <c r="K15" s="65" t="s">
        <v>341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341</v>
      </c>
      <c r="S15" s="65" t="s">
        <v>278</v>
      </c>
      <c r="T15" s="65" t="s">
        <v>276</v>
      </c>
      <c r="V15" s="65"/>
      <c r="W15" s="65" t="s">
        <v>279</v>
      </c>
      <c r="X15" s="65" t="s">
        <v>342</v>
      </c>
      <c r="Y15" s="65" t="s">
        <v>341</v>
      </c>
      <c r="Z15" s="65" t="s">
        <v>340</v>
      </c>
      <c r="AA15" s="65" t="s">
        <v>276</v>
      </c>
    </row>
    <row r="16" spans="1:27" x14ac:dyDescent="0.3">
      <c r="A16" s="65" t="s">
        <v>310</v>
      </c>
      <c r="B16" s="65">
        <v>780</v>
      </c>
      <c r="C16" s="65">
        <v>1090</v>
      </c>
      <c r="D16" s="65">
        <v>0</v>
      </c>
      <c r="E16" s="65">
        <v>3000</v>
      </c>
      <c r="F16" s="65">
        <v>633.70659999999998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25.891178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3.4410750000000001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320.35324000000003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313</v>
      </c>
      <c r="B24" s="67"/>
      <c r="C24" s="67"/>
      <c r="D24" s="67"/>
      <c r="E24" s="67"/>
      <c r="F24" s="67"/>
      <c r="H24" s="67" t="s">
        <v>314</v>
      </c>
      <c r="I24" s="67"/>
      <c r="J24" s="67"/>
      <c r="K24" s="67"/>
      <c r="L24" s="67"/>
      <c r="M24" s="67"/>
      <c r="O24" s="67" t="s">
        <v>315</v>
      </c>
      <c r="P24" s="67"/>
      <c r="Q24" s="67"/>
      <c r="R24" s="67"/>
      <c r="S24" s="67"/>
      <c r="T24" s="67"/>
      <c r="V24" s="67" t="s">
        <v>316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318</v>
      </c>
      <c r="AK24" s="67"/>
      <c r="AL24" s="67"/>
      <c r="AM24" s="67"/>
      <c r="AN24" s="67"/>
      <c r="AO24" s="67"/>
      <c r="AQ24" s="67" t="s">
        <v>319</v>
      </c>
      <c r="AR24" s="67"/>
      <c r="AS24" s="67"/>
      <c r="AT24" s="67"/>
      <c r="AU24" s="67"/>
      <c r="AV24" s="67"/>
      <c r="AX24" s="67" t="s">
        <v>320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334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342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340</v>
      </c>
      <c r="BJ25" s="65" t="s">
        <v>276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151.80255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2.6432362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1.9496275999999999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22.135269999999998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2.5088010000000001</v>
      </c>
      <c r="AJ26" s="65" t="s">
        <v>322</v>
      </c>
      <c r="AK26" s="65">
        <v>450</v>
      </c>
      <c r="AL26" s="65">
        <v>550</v>
      </c>
      <c r="AM26" s="65">
        <v>0</v>
      </c>
      <c r="AN26" s="65">
        <v>1000</v>
      </c>
      <c r="AO26" s="65">
        <v>802.26800000000003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9.1134970000000006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3.4983553999999999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4.7300276999999999</v>
      </c>
    </row>
    <row r="33" spans="1:68" x14ac:dyDescent="0.3">
      <c r="A33" s="66" t="s">
        <v>323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324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334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336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336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340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509.59460000000001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1485.6746000000001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7080.6049999999996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4231.2446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119.17570000000001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161.05224999999999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342</v>
      </c>
      <c r="K45" s="65" t="s">
        <v>277</v>
      </c>
      <c r="L45" s="65" t="s">
        <v>340</v>
      </c>
      <c r="M45" s="65" t="s">
        <v>334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336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341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19.371175999999998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13.579931</v>
      </c>
      <c r="O46" s="65" t="s">
        <v>291</v>
      </c>
      <c r="P46" s="65">
        <v>970</v>
      </c>
      <c r="Q46" s="65">
        <v>800</v>
      </c>
      <c r="R46" s="65">
        <v>480</v>
      </c>
      <c r="S46" s="65">
        <v>10000</v>
      </c>
      <c r="T46" s="65">
        <v>1092.8947000000001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2.2035677E-2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5.207878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158.14322999999999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103.0091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343</v>
      </c>
      <c r="B2" s="61" t="s">
        <v>344</v>
      </c>
      <c r="C2" s="61" t="s">
        <v>311</v>
      </c>
      <c r="D2" s="61">
        <v>63</v>
      </c>
      <c r="E2" s="61">
        <v>3010.3508000000002</v>
      </c>
      <c r="F2" s="61">
        <v>514.50480000000005</v>
      </c>
      <c r="G2" s="61">
        <v>68.209784999999997</v>
      </c>
      <c r="H2" s="61">
        <v>53.609749999999998</v>
      </c>
      <c r="I2" s="61">
        <v>14.600040999999999</v>
      </c>
      <c r="J2" s="61">
        <v>86.736626000000001</v>
      </c>
      <c r="K2" s="61">
        <v>61.328471999999998</v>
      </c>
      <c r="L2" s="61">
        <v>25.408155000000001</v>
      </c>
      <c r="M2" s="61">
        <v>38.387096</v>
      </c>
      <c r="N2" s="61">
        <v>2.8117352000000002</v>
      </c>
      <c r="O2" s="61">
        <v>15.738115000000001</v>
      </c>
      <c r="P2" s="61">
        <v>1018.3384</v>
      </c>
      <c r="Q2" s="61">
        <v>33.860959999999999</v>
      </c>
      <c r="R2" s="61">
        <v>633.70659999999998</v>
      </c>
      <c r="S2" s="61">
        <v>98.091890000000006</v>
      </c>
      <c r="T2" s="61">
        <v>6427.3770000000004</v>
      </c>
      <c r="U2" s="61">
        <v>3.4410750000000001</v>
      </c>
      <c r="V2" s="61">
        <v>25.891178</v>
      </c>
      <c r="W2" s="61">
        <v>320.35324000000003</v>
      </c>
      <c r="X2" s="61">
        <v>151.80255</v>
      </c>
      <c r="Y2" s="61">
        <v>2.6432362</v>
      </c>
      <c r="Z2" s="61">
        <v>1.9496275999999999</v>
      </c>
      <c r="AA2" s="61">
        <v>22.135269999999998</v>
      </c>
      <c r="AB2" s="61">
        <v>2.5088010000000001</v>
      </c>
      <c r="AC2" s="61">
        <v>802.26800000000003</v>
      </c>
      <c r="AD2" s="61">
        <v>9.1134970000000006</v>
      </c>
      <c r="AE2" s="61">
        <v>3.4983553999999999</v>
      </c>
      <c r="AF2" s="61">
        <v>4.7300276999999999</v>
      </c>
      <c r="AG2" s="61">
        <v>509.59460000000001</v>
      </c>
      <c r="AH2" s="61">
        <v>330.43912</v>
      </c>
      <c r="AI2" s="61">
        <v>179.15547000000001</v>
      </c>
      <c r="AJ2" s="61">
        <v>1485.6746000000001</v>
      </c>
      <c r="AK2" s="61">
        <v>7080.6049999999996</v>
      </c>
      <c r="AL2" s="61">
        <v>119.17570000000001</v>
      </c>
      <c r="AM2" s="61">
        <v>4231.2446</v>
      </c>
      <c r="AN2" s="61">
        <v>161.05224999999999</v>
      </c>
      <c r="AO2" s="61">
        <v>19.371175999999998</v>
      </c>
      <c r="AP2" s="61">
        <v>15.714216</v>
      </c>
      <c r="AQ2" s="61">
        <v>3.6569600000000002</v>
      </c>
      <c r="AR2" s="61">
        <v>13.579931</v>
      </c>
      <c r="AS2" s="61">
        <v>1092.8947000000001</v>
      </c>
      <c r="AT2" s="61">
        <v>2.2035677E-2</v>
      </c>
      <c r="AU2" s="61">
        <v>5.207878</v>
      </c>
      <c r="AV2" s="61">
        <v>158.14322999999999</v>
      </c>
      <c r="AW2" s="61">
        <v>103.0091</v>
      </c>
      <c r="AX2" s="61">
        <v>4.9082246000000003E-2</v>
      </c>
      <c r="AY2" s="61">
        <v>1.2073307</v>
      </c>
      <c r="AZ2" s="61">
        <v>311.9769</v>
      </c>
      <c r="BA2" s="61">
        <v>32.88353</v>
      </c>
      <c r="BB2" s="61">
        <v>8.6159114999999993</v>
      </c>
      <c r="BC2" s="61">
        <v>11.958017999999999</v>
      </c>
      <c r="BD2" s="61">
        <v>12.278122</v>
      </c>
      <c r="BE2" s="61">
        <v>0.63997199999999999</v>
      </c>
      <c r="BF2" s="61">
        <v>2.9030377999999999</v>
      </c>
      <c r="BG2" s="61">
        <v>5.7591404999999998E-4</v>
      </c>
      <c r="BH2" s="61">
        <v>1.0930891E-2</v>
      </c>
      <c r="BI2" s="61">
        <v>9.1110849999999997E-3</v>
      </c>
      <c r="BJ2" s="61">
        <v>4.5110999999999998E-2</v>
      </c>
      <c r="BK2" s="61">
        <v>4.4301083000000002E-5</v>
      </c>
      <c r="BL2" s="61">
        <v>0.34800937999999998</v>
      </c>
      <c r="BM2" s="61">
        <v>3.854708</v>
      </c>
      <c r="BN2" s="61">
        <v>1.2887976000000001</v>
      </c>
      <c r="BO2" s="61">
        <v>65.047899999999998</v>
      </c>
      <c r="BP2" s="61">
        <v>11.626315</v>
      </c>
      <c r="BQ2" s="61">
        <v>21.328222</v>
      </c>
      <c r="BR2" s="61">
        <v>79.546440000000004</v>
      </c>
      <c r="BS2" s="61">
        <v>25.240559000000001</v>
      </c>
      <c r="BT2" s="61">
        <v>14.105135000000001</v>
      </c>
      <c r="BU2" s="61">
        <v>0.27724900000000002</v>
      </c>
      <c r="BV2" s="61">
        <v>3.1867466999999997E-2</v>
      </c>
      <c r="BW2" s="61">
        <v>0.95794725000000003</v>
      </c>
      <c r="BX2" s="61">
        <v>1.2949497000000001</v>
      </c>
      <c r="BY2" s="61">
        <v>9.9680480000000002E-2</v>
      </c>
      <c r="BZ2" s="61">
        <v>2.2376221999999999E-3</v>
      </c>
      <c r="CA2" s="61">
        <v>1.0264987999999999</v>
      </c>
      <c r="CB2" s="61">
        <v>1.2452678999999999E-2</v>
      </c>
      <c r="CC2" s="61">
        <v>0.1576176</v>
      </c>
      <c r="CD2" s="61">
        <v>0.93946839999999998</v>
      </c>
      <c r="CE2" s="61">
        <v>6.3480824000000005E-2</v>
      </c>
      <c r="CF2" s="61">
        <v>0.23058149</v>
      </c>
      <c r="CG2" s="61">
        <v>4.9500000000000003E-7</v>
      </c>
      <c r="CH2" s="61">
        <v>4.5312459999999999E-2</v>
      </c>
      <c r="CI2" s="61">
        <v>3.0700786000000001E-2</v>
      </c>
      <c r="CJ2" s="61">
        <v>2.0347707000000002</v>
      </c>
      <c r="CK2" s="61">
        <v>1.2884926E-2</v>
      </c>
      <c r="CL2" s="61">
        <v>2.4500202999999998</v>
      </c>
      <c r="CM2" s="61">
        <v>3.5403416000000001</v>
      </c>
      <c r="CN2" s="61">
        <v>2572.038</v>
      </c>
      <c r="CO2" s="61">
        <v>4312.1809999999996</v>
      </c>
      <c r="CP2" s="61">
        <v>1873.0677000000001</v>
      </c>
      <c r="CQ2" s="61">
        <v>836.07403999999997</v>
      </c>
      <c r="CR2" s="61">
        <v>425.15929999999997</v>
      </c>
      <c r="CS2" s="61">
        <v>628.25419999999997</v>
      </c>
      <c r="CT2" s="61">
        <v>2488.5133999999998</v>
      </c>
      <c r="CU2" s="61">
        <v>1272.866</v>
      </c>
      <c r="CV2" s="61">
        <v>2165.6361999999999</v>
      </c>
      <c r="CW2" s="61">
        <v>1360.5319999999999</v>
      </c>
      <c r="CX2" s="61">
        <v>456.57952999999998</v>
      </c>
      <c r="CY2" s="61">
        <v>3486.4292</v>
      </c>
      <c r="CZ2" s="61">
        <v>1445.9337</v>
      </c>
      <c r="DA2" s="61">
        <v>3484.3537999999999</v>
      </c>
      <c r="DB2" s="61">
        <v>3759.6334999999999</v>
      </c>
      <c r="DC2" s="61">
        <v>4586.7924999999996</v>
      </c>
      <c r="DD2" s="61">
        <v>7922.7437</v>
      </c>
      <c r="DE2" s="61">
        <v>1284.2197000000001</v>
      </c>
      <c r="DF2" s="61">
        <v>4846.0330000000004</v>
      </c>
      <c r="DG2" s="61">
        <v>1674.3269</v>
      </c>
      <c r="DH2" s="61">
        <v>69.127179999999996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32.88353</v>
      </c>
      <c r="B6">
        <f>BB2</f>
        <v>8.6159114999999993</v>
      </c>
      <c r="C6">
        <f>BC2</f>
        <v>11.958017999999999</v>
      </c>
      <c r="D6">
        <f>BD2</f>
        <v>12.278122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7" sqref="I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21135</v>
      </c>
      <c r="C2" s="56">
        <f ca="1">YEAR(TODAY())-YEAR(B2)+IF(TODAY()&gt;=DATE(YEAR(TODAY()),MONTH(B2),DAY(B2)),0,-1)</f>
        <v>63</v>
      </c>
      <c r="E2" s="52">
        <v>161.9</v>
      </c>
      <c r="F2" s="53" t="s">
        <v>275</v>
      </c>
      <c r="G2" s="52">
        <v>70.900000000000006</v>
      </c>
      <c r="H2" s="51" t="s">
        <v>40</v>
      </c>
      <c r="I2" s="72">
        <f>ROUND(G3/E3^2,1)</f>
        <v>27</v>
      </c>
    </row>
    <row r="3" spans="1:9" x14ac:dyDescent="0.3">
      <c r="E3" s="51">
        <f>E2/100</f>
        <v>1.619</v>
      </c>
      <c r="F3" s="51" t="s">
        <v>39</v>
      </c>
      <c r="G3" s="51">
        <f>G2</f>
        <v>70.900000000000006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박정희, ID : H1900622)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01일 14:34:57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44263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161.9</v>
      </c>
      <c r="L12" s="124"/>
      <c r="M12" s="117">
        <f>'개인정보 및 신체계측 입력'!G2</f>
        <v>70.900000000000006</v>
      </c>
      <c r="N12" s="118"/>
      <c r="O12" s="113" t="s">
        <v>270</v>
      </c>
      <c r="P12" s="107"/>
      <c r="Q12" s="90">
        <f>'개인정보 및 신체계측 입력'!I2</f>
        <v>27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박정희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76.855000000000004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10.189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12.956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7.9</v>
      </c>
      <c r="L72" s="36" t="s">
        <v>52</v>
      </c>
      <c r="M72" s="36">
        <f>ROUND('DRIs DATA'!K8,1)</f>
        <v>4.9000000000000004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84.49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215.76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151.80000000000001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167.25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63.7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472.04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193.71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2021-07-06T00:00:58Z</dcterms:modified>
</cp:coreProperties>
</file>