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<sst xmlns="http://schemas.openxmlformats.org/spreadsheetml/2006/main" count="692" uniqueCount="343">
  <si>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</si>
  <si>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</si>
  <si>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</si>
  <si>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</si>
  <si>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</si>
  <si>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</si>
  <si>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</si>
  <si>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</si>
  <si>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</si>
  <si>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</si>
  <si>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</si>
  <si>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</si>
  <si>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</si>
  <si>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</si>
  <si>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</si>
  <si>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</si>
  <si>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</si>
  <si>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</si>
  <si>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</si>
  <si>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</si>
  <si>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</si>
  <si>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</si>
  <si>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</si>
  <si>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</si>
  <si>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</si>
  <si>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</si>
  <si>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</si>
  <si>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</si>
  <si>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</si>
  <si>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</si>
  <si>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</si>
  <si>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</si>
  <si>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</si>
  <si>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</si>
  <si>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</si>
  <si>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</si>
  <si>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</si>
  <si>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</si>
  <si>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</si>
  <si>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</si>
  <si>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</si>
  <si>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</si>
  <si>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</si>
  <si>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</si>
  <si>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</si>
  <si>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</si>
  <si>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</si>
  <si>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</si>
  <si>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</si>
  <si>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</si>
  <si>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</si>
  <si>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</si>
  <si>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</si>
  <si>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</si>
  <si>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</si>
  <si>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</si>
  <si>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</si>
  <si>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</si>
  <si>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</si>
  <si>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</si>
  <si>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</si>
  <si>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</si>
  <si>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</si>
  <si>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</si>
  <si>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</si>
  <si>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</si>
  <si>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</si>
  <si>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</si>
  <si>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</si>
  <si>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</si>
  <si>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</si>
  <si>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</si>
  <si>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</si>
  <si>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</si>
  <si>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</si>
  <si>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</si>
  <si>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</si>
  <si>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</si>
  <si>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</si>
  <si>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</si>
  <si>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</si>
  <si>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</si>
  <si>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</si>
  <si>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</si>
  <si>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</si>
  <si>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</si>
  <si>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</si>
  <si>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</si>
  <si>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</si>
  <si>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</si>
  <si>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</si>
  <si>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</si>
  <si>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</si>
  <si>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</si>
  <si>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</si>
  <si>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</si>
  <si>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</si>
  <si>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</si>
  <si>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</si>
  <si>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</si>
  <si>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</si>
  <si>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</si>
  <si>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</si>
  <si>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</si>
  <si>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</si>
  <si>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</si>
  <si>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</si>
  <si>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</si>
  <si>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</si>
  <si>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</si>
  <si>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</si>
  <si>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</si>
  <si>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</si>
  <si>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</si>
  <si>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</si>
  <si>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</si>
  <si>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</si>
  <si>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</si>
  <si>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</si>
  <si>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</si>
  <si>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</si>
  <si>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</si>
  <si>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</si>
  <si>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</si>
  <si>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</si>
  <si>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</si>
  <si>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</si>
  <si>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</si>
  <si>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</si>
  <si>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</si>
  <si>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</si>
  <si>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</si>
  <si>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</si>
  <si>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</si>
  <si>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</si>
  <si>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</si>
  <si>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</si>
  <si>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</si>
  <si>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</si>
  <si>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</si>
  <si>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</si>
  <si>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</si>
  <si>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</si>
  <si>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</si>
  <si>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</si>
  <si>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</si>
  <si>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</si>
  <si>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</si>
  <si>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</si>
  <si>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</si>
  <si>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</si>
  <si>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</si>
  <si>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</si>
  <si>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</si>
  <si>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</si>
  <si>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</si>
  <si>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</si>
  <si>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</si>
  <si>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</si>
  <si>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</si>
  <si>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</si>
  <si>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</si>
  <si>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</si>
  <si>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</si>
  <si>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</si>
  <si>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</si>
  <si>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</si>
  <si>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</si>
  <si>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</si>
  <si>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</si>
  <si>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</si>
  <si>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</si>
  <si>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</si>
  <si>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</si>
  <si>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</si>
  <si>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</si>
  <si>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</si>
  <si>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</si>
  <si>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</si>
  <si>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</si>
  <si>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</si>
  <si>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</si>
  <si>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</si>
  <si>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</si>
  <si>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</si>
  <si>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</si>
  <si>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</si>
  <si>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</si>
  <si>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</si>
  <si>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</si>
  <si>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</si>
  <si>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</si>
  <si>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</si>
  <si>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</si>
  <si>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</si>
  <si>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</si>
  <si>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</si>
  <si>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</si>
  <si>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</si>
  <si>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</si>
  <si>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</si>
  <si>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</si>
  <si>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</si>
  <si>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</si>
  <si>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</si>
  <si>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</si>
  <si>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</si>
  <si>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</si>
  <si>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</si>
  <si>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</si>
  <si>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</si>
  <si>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</si>
  <si>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</si>
  <si>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</si>
  <si>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</si>
  <si>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</si>
  <si>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</si>
  <si>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</si>
  <si>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</si>
  <si>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</si>
  <si>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</si>
  <si>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</si>
  <si>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</si>
  <si>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</si>
  <si>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</si>
  <si>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</si>
  <si>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</si>
  <si>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</si>
  <si>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</si>
  <si>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</si>
  <si>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</si>
  <si>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</si>
  <si>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</si>
  <si>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</si>
  <si>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</si>
  <si>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</si>
  <si>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</si>
  <si>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</si>
  <si>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</si>
  <si>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</si>
  <si>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</si>
  <si>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</si>
  <si>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</si>
  <si>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</si>
  <si>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</si>
  <si>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</si>
  <si>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</si>
  <si>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</si>
  <si>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</si>
  <si>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</si>
  <si>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</si>
  <si>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</si>
  <si>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</si>
  <si>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</si>
  <si>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</si>
  <si>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</si>
  <si>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</si>
  <si>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</si>
  <si>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</si>
  <si>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</si>
  <si>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</si>
  <si>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</si>
  <si>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</si>
  <si>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</si>
  <si>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</si>
  <si>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</si>
  <si>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</si>
  <si>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</si>
  <si>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</si>
  <si>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</si>
  <si>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</si>
  <si>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</si>
  <si>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</si>
  <si>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</si>
  <si>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</si>
  <si>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</si>
  <si>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</si>
  <si>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</si>
  <si>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</si>
  <si>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</si>
  <si>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</si>
  <si>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</si>
  <si>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</si>
  <si>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</si>
  <si>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</si>
  <si>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</si>
  <si>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</si>
  <si>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</si>
  <si>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</si>
  <si>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</si>
  <si>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</si>
  <si>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</si>
  <si>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</si>
  <si>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</si>
  <si>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</si>
  <si>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</si>
  <si>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</si>
  <si>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</si>
  <si>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</si>
  <si>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</si>
  <si>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</si>
  <si>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</si>
  <si>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</si>
  <si>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</si>
  <si>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</si>
  <si>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</si>
  <si>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</si>
  <si>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</si>
  <si>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</si>
  <si>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</si>
  <si>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</si>
  <si>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</si>
  <si>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</si>
  <si>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</si>
  <si>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</si>
  <si>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</si>
  <si>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</si>
  <si>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</si>
  <si>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</si>
  <si>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</si>
  <si>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</si>
  <si>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</si>
  <si>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</si>
  <si>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</si>
  <si>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</si>
  <si>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</si>
  <si>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</si>
  <si>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</si>
  <si>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</si>
  <si>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</si>
  <si>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</si>
  <si>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</si>
  <si>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</si>
  <si>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H1900625</t>
  </si>
  <si>
    <t>변영숙</t>
  </si>
  <si>
    <t>(설문지 : FFQ 95문항 설문지, 사용자 : 변영숙, ID : H1900625)</t>
  </si>
  <si>
    <t>2021년 07월 01일 14:42:56</t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</si>
  <si>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</si>
  <si>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</si>
  <si>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</si>
  <si>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마그네슘</t>
    <phoneticPr fontId="1" type="noConversion"/>
  </si>
  <si>
    <t>평균필요량</t>
    <phoneticPr fontId="1" type="noConversion"/>
  </si>
  <si>
    <t>충분섭취량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</si>
</sst>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73.1892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2.4624782000000001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1.2692219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1201.5634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3423.0317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115.76051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118.735725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11.986383999999999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2188.9436000000001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0.28062415000000002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3.8674216000000001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28.304290000000002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102.82644000000001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84.284419999999997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8.3529999999999998</c:v>
                </c:pt>
                <c:pt idx="1">
                  <c:v>8.9420000000000002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11.606132000000001</c:v>
                </c:pt>
                <c:pt idx="1">
                  <c:v>13.810950999999999</c:v>
                </c:pt>
                <c:pt idx="2">
                  <c:v>12.292028999999999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546.88980000000004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18.600954000000002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74.251999999999995</c:v>
                </c:pt>
                <c:pt idx="1">
                  <c:v>9.3059999999999992</c:v>
                </c:pt>
                <c:pt idx="2">
                  <c:v>16.442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2000.0553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144.86607000000001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495.71136000000001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3.3282851999999998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5887.7070000000003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16.198201999999998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2.2156045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226.56125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1.2884465000000001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17.270942999999999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2.2156045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579.98270000000002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9.0946309999999997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변영숙, ID : H1900625)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01일 14:42:56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2140</v>
      </c>
      <c r="C6" s="59">
        <f>'DRIs DATA 입력'!C6</f>
        <v>2000.0553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73.1892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28.304290000000002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74.251999999999995</v>
      </c>
      <c r="G8" s="59">
        <f>'DRIs DATA 입력'!G8</f>
        <v>9.3059999999999992</v>
      </c>
      <c r="H8" s="59">
        <f>'DRIs DATA 입력'!H8</f>
        <v>16.442</v>
      </c>
      <c r="I8" s="46"/>
      <c r="J8" s="59" t="s">
        <v>215</v>
      </c>
      <c r="K8" s="59">
        <f>'DRIs DATA 입력'!K8</f>
        <v>8.3529999999999998</v>
      </c>
      <c r="L8" s="59">
        <f>'DRIs DATA 입력'!L8</f>
        <v>8.9420000000000002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546.88980000000004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18.600954000000002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3.3282851999999998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226.56125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144.86607000000001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1.9289961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1.2884465000000001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17.270942999999999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2.2156045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579.98270000000002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9.0946309999999997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2.4624782000000001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1.2692219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495.71136000000001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1201.5634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5887.7070000000003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3423.0317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115.76051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118.735725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16.198201999999998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11.986383999999999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2188.9436000000001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0.28062415000000002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3.8674216000000001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102.82644000000001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84.284419999999997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335</v>
      </c>
      <c r="G1" s="62" t="s">
        <v>295</v>
      </c>
      <c r="H1" s="61" t="s">
        <v>336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2140</v>
      </c>
      <c r="C6" s="65">
        <v>2000.0553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60</v>
      </c>
      <c r="P6" s="65">
        <v>75</v>
      </c>
      <c r="Q6" s="65">
        <v>0</v>
      </c>
      <c r="R6" s="65">
        <v>0</v>
      </c>
      <c r="S6" s="65">
        <v>73.1892</v>
      </c>
      <c r="U6" s="65" t="s">
        <v>308</v>
      </c>
      <c r="V6" s="65">
        <v>0</v>
      </c>
      <c r="W6" s="65">
        <v>5</v>
      </c>
      <c r="X6" s="65">
        <v>20</v>
      </c>
      <c r="Y6" s="65">
        <v>0</v>
      </c>
      <c r="Z6" s="65">
        <v>28.304290000000002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74.251999999999995</v>
      </c>
      <c r="G8" s="65">
        <v>9.3059999999999992</v>
      </c>
      <c r="H8" s="65">
        <v>16.442</v>
      </c>
      <c r="J8" s="65" t="s">
        <v>310</v>
      </c>
      <c r="K8" s="65">
        <v>8.3529999999999998</v>
      </c>
      <c r="L8" s="65">
        <v>8.9420000000000002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337</v>
      </c>
      <c r="V15" s="65"/>
      <c r="W15" s="65" t="s">
        <v>279</v>
      </c>
      <c r="X15" s="65" t="s">
        <v>338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780</v>
      </c>
      <c r="C16" s="65">
        <v>1090</v>
      </c>
      <c r="D16" s="65">
        <v>0</v>
      </c>
      <c r="E16" s="65">
        <v>3000</v>
      </c>
      <c r="F16" s="65">
        <v>546.88980000000004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18.600954000000002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3.3282851999999998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226.56125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339</v>
      </c>
      <c r="BJ25" s="65" t="s">
        <v>276</v>
      </c>
    </row>
    <row r="26" spans="1:62" x14ac:dyDescent="0.3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144.86607000000001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1.9289961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1.2884465000000001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17.270942999999999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2.2156045</v>
      </c>
      <c r="AJ26" s="65" t="s">
        <v>328</v>
      </c>
      <c r="AK26" s="65">
        <v>450</v>
      </c>
      <c r="AL26" s="65">
        <v>550</v>
      </c>
      <c r="AM26" s="65">
        <v>0</v>
      </c>
      <c r="AN26" s="65">
        <v>1000</v>
      </c>
      <c r="AO26" s="65">
        <v>579.98270000000002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9.0946309999999997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2.4624782000000001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1.2692219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340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338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495.71136000000001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1201.5634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5887.7070000000003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3423.0317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115.76051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118.735725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337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341</v>
      </c>
      <c r="AL45" s="65" t="s">
        <v>290</v>
      </c>
      <c r="AM45" s="65" t="s">
        <v>342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16.198201999999998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11.986383999999999</v>
      </c>
      <c r="O46" s="65" t="s">
        <v>291</v>
      </c>
      <c r="P46" s="65">
        <v>970</v>
      </c>
      <c r="Q46" s="65">
        <v>800</v>
      </c>
      <c r="R46" s="65">
        <v>480</v>
      </c>
      <c r="S46" s="65">
        <v>10000</v>
      </c>
      <c r="T46" s="65">
        <v>2188.9436000000001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0.28062415000000002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3.8674216000000001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102.82644000000001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84.284419999999997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333</v>
      </c>
      <c r="B2" s="61" t="s">
        <v>334</v>
      </c>
      <c r="C2" s="61" t="s">
        <v>317</v>
      </c>
      <c r="D2" s="61">
        <v>64</v>
      </c>
      <c r="E2" s="61">
        <v>2000.0553</v>
      </c>
      <c r="F2" s="61">
        <v>330.52681999999999</v>
      </c>
      <c r="G2" s="61">
        <v>41.423909999999999</v>
      </c>
      <c r="H2" s="61">
        <v>21.814022000000001</v>
      </c>
      <c r="I2" s="61">
        <v>19.609885999999999</v>
      </c>
      <c r="J2" s="61">
        <v>73.1892</v>
      </c>
      <c r="K2" s="61">
        <v>37.326405000000001</v>
      </c>
      <c r="L2" s="61">
        <v>35.8628</v>
      </c>
      <c r="M2" s="61">
        <v>28.304290000000002</v>
      </c>
      <c r="N2" s="61">
        <v>3.1962112999999999</v>
      </c>
      <c r="O2" s="61">
        <v>16.789307000000001</v>
      </c>
      <c r="P2" s="61">
        <v>1045.4154000000001</v>
      </c>
      <c r="Q2" s="61">
        <v>26.536342999999999</v>
      </c>
      <c r="R2" s="61">
        <v>546.88980000000004</v>
      </c>
      <c r="S2" s="61">
        <v>75.751366000000004</v>
      </c>
      <c r="T2" s="61">
        <v>5653.6606000000002</v>
      </c>
      <c r="U2" s="61">
        <v>3.3282851999999998</v>
      </c>
      <c r="V2" s="61">
        <v>18.600954000000002</v>
      </c>
      <c r="W2" s="61">
        <v>226.56125</v>
      </c>
      <c r="X2" s="61">
        <v>144.86607000000001</v>
      </c>
      <c r="Y2" s="61">
        <v>1.9289961</v>
      </c>
      <c r="Z2" s="61">
        <v>1.2884465000000001</v>
      </c>
      <c r="AA2" s="61">
        <v>17.270942999999999</v>
      </c>
      <c r="AB2" s="61">
        <v>2.2156045</v>
      </c>
      <c r="AC2" s="61">
        <v>579.98270000000002</v>
      </c>
      <c r="AD2" s="61">
        <v>9.0946309999999997</v>
      </c>
      <c r="AE2" s="61">
        <v>2.4624782000000001</v>
      </c>
      <c r="AF2" s="61">
        <v>1.2692219</v>
      </c>
      <c r="AG2" s="61">
        <v>495.71136000000001</v>
      </c>
      <c r="AH2" s="61">
        <v>279.68795999999998</v>
      </c>
      <c r="AI2" s="61">
        <v>216.02340000000001</v>
      </c>
      <c r="AJ2" s="61">
        <v>1201.5634</v>
      </c>
      <c r="AK2" s="61">
        <v>5887.7070000000003</v>
      </c>
      <c r="AL2" s="61">
        <v>115.76051</v>
      </c>
      <c r="AM2" s="61">
        <v>3423.0317</v>
      </c>
      <c r="AN2" s="61">
        <v>118.735725</v>
      </c>
      <c r="AO2" s="61">
        <v>16.198201999999998</v>
      </c>
      <c r="AP2" s="61">
        <v>11.905409000000001</v>
      </c>
      <c r="AQ2" s="61">
        <v>4.2927932999999996</v>
      </c>
      <c r="AR2" s="61">
        <v>11.986383999999999</v>
      </c>
      <c r="AS2" s="61">
        <v>2188.9436000000001</v>
      </c>
      <c r="AT2" s="61">
        <v>0.28062415000000002</v>
      </c>
      <c r="AU2" s="61">
        <v>3.8674216000000001</v>
      </c>
      <c r="AV2" s="61">
        <v>102.82644000000001</v>
      </c>
      <c r="AW2" s="61">
        <v>84.284419999999997</v>
      </c>
      <c r="AX2" s="61">
        <v>6.3134930000000006E-2</v>
      </c>
      <c r="AY2" s="61">
        <v>1.3063606000000001</v>
      </c>
      <c r="AZ2" s="61">
        <v>224.77794</v>
      </c>
      <c r="BA2" s="61">
        <v>37.718139999999998</v>
      </c>
      <c r="BB2" s="61">
        <v>11.606132000000001</v>
      </c>
      <c r="BC2" s="61">
        <v>13.810950999999999</v>
      </c>
      <c r="BD2" s="61">
        <v>12.292028999999999</v>
      </c>
      <c r="BE2" s="61">
        <v>0.87545525999999996</v>
      </c>
      <c r="BF2" s="61">
        <v>4.2429050000000004</v>
      </c>
      <c r="BG2" s="61">
        <v>1.1518281E-3</v>
      </c>
      <c r="BH2" s="61">
        <v>1.1653782E-2</v>
      </c>
      <c r="BI2" s="61">
        <v>8.9308809999999999E-3</v>
      </c>
      <c r="BJ2" s="61">
        <v>5.0786007000000001E-2</v>
      </c>
      <c r="BK2" s="61">
        <v>8.8602166000000004E-5</v>
      </c>
      <c r="BL2" s="61">
        <v>0.31660187000000001</v>
      </c>
      <c r="BM2" s="61">
        <v>4.1639236999999998</v>
      </c>
      <c r="BN2" s="61">
        <v>1.2724172</v>
      </c>
      <c r="BO2" s="61">
        <v>60.876002999999997</v>
      </c>
      <c r="BP2" s="61">
        <v>12.014042999999999</v>
      </c>
      <c r="BQ2" s="61">
        <v>19.84712</v>
      </c>
      <c r="BR2" s="61">
        <v>68.482879999999994</v>
      </c>
      <c r="BS2" s="61">
        <v>19.000277000000001</v>
      </c>
      <c r="BT2" s="61">
        <v>14.623251</v>
      </c>
      <c r="BU2" s="61">
        <v>0.10906449</v>
      </c>
      <c r="BV2" s="61">
        <v>5.840302E-2</v>
      </c>
      <c r="BW2" s="61">
        <v>0.95910490000000004</v>
      </c>
      <c r="BX2" s="61">
        <v>1.4196978</v>
      </c>
      <c r="BY2" s="61">
        <v>0.12199469</v>
      </c>
      <c r="BZ2" s="61">
        <v>4.2656052000000002E-4</v>
      </c>
      <c r="CA2" s="61">
        <v>0.54480742999999998</v>
      </c>
      <c r="CB2" s="61">
        <v>3.092812E-2</v>
      </c>
      <c r="CC2" s="61">
        <v>0.20219564000000001</v>
      </c>
      <c r="CD2" s="61">
        <v>1.7870305</v>
      </c>
      <c r="CE2" s="61">
        <v>4.722954E-2</v>
      </c>
      <c r="CF2" s="61">
        <v>0.30514044000000001</v>
      </c>
      <c r="CG2" s="61">
        <v>0</v>
      </c>
      <c r="CH2" s="61">
        <v>3.9170805000000003E-2</v>
      </c>
      <c r="CI2" s="61">
        <v>2.5328759999999999E-3</v>
      </c>
      <c r="CJ2" s="61">
        <v>3.8103370000000001</v>
      </c>
      <c r="CK2" s="61">
        <v>1.0295105000000001E-2</v>
      </c>
      <c r="CL2" s="61">
        <v>0.99612889999999998</v>
      </c>
      <c r="CM2" s="61">
        <v>3.9011830999999999</v>
      </c>
      <c r="CN2" s="61">
        <v>2337.5527000000002</v>
      </c>
      <c r="CO2" s="61">
        <v>4076.5066000000002</v>
      </c>
      <c r="CP2" s="61">
        <v>2470.4744000000001</v>
      </c>
      <c r="CQ2" s="61">
        <v>895.68029999999999</v>
      </c>
      <c r="CR2" s="61">
        <v>474.01407</v>
      </c>
      <c r="CS2" s="61">
        <v>458.22341999999998</v>
      </c>
      <c r="CT2" s="61">
        <v>2296.2192</v>
      </c>
      <c r="CU2" s="61">
        <v>1405.1261999999999</v>
      </c>
      <c r="CV2" s="61">
        <v>1401.4286</v>
      </c>
      <c r="CW2" s="61">
        <v>1587.8112000000001</v>
      </c>
      <c r="CX2" s="61">
        <v>461.67856</v>
      </c>
      <c r="CY2" s="61">
        <v>2998.0408000000002</v>
      </c>
      <c r="CZ2" s="61">
        <v>1467.5554</v>
      </c>
      <c r="DA2" s="61">
        <v>3542.2773000000002</v>
      </c>
      <c r="DB2" s="61">
        <v>3456.2788</v>
      </c>
      <c r="DC2" s="61">
        <v>4935.8819999999996</v>
      </c>
      <c r="DD2" s="61">
        <v>7549.3770000000004</v>
      </c>
      <c r="DE2" s="61">
        <v>1794.2506000000001</v>
      </c>
      <c r="DF2" s="61">
        <v>3586.2269999999999</v>
      </c>
      <c r="DG2" s="61">
        <v>1780.4917</v>
      </c>
      <c r="DH2" s="61">
        <v>126.54954499999999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37.718139999999998</v>
      </c>
      <c r="B6">
        <f>BB2</f>
        <v>11.606132000000001</v>
      </c>
      <c r="C6">
        <f>BC2</f>
        <v>13.810950999999999</v>
      </c>
      <c r="D6">
        <f>BD2</f>
        <v>12.292028999999999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6" sqref="G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20907</v>
      </c>
      <c r="C2" s="56">
        <f ca="1">YEAR(TODAY())-YEAR(B2)+IF(TODAY()&gt;=DATE(YEAR(TODAY()),MONTH(B2),DAY(B2)),0,-1)</f>
        <v>64</v>
      </c>
      <c r="E2" s="52">
        <v>174.9</v>
      </c>
      <c r="F2" s="53" t="s">
        <v>275</v>
      </c>
      <c r="G2" s="52">
        <v>76.7</v>
      </c>
      <c r="H2" s="51" t="s">
        <v>40</v>
      </c>
      <c r="I2" s="72">
        <f>ROUND(G3/E3^2,1)</f>
        <v>25.1</v>
      </c>
    </row>
    <row r="3" spans="1:9" x14ac:dyDescent="0.3">
      <c r="E3" s="51">
        <f>E2/100</f>
        <v>1.7490000000000001</v>
      </c>
      <c r="F3" s="51" t="s">
        <v>39</v>
      </c>
      <c r="G3" s="51">
        <f>G2</f>
        <v>76.7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변영숙, ID : H1900625)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01일 14:42:56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44264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64</v>
      </c>
      <c r="G12" s="94"/>
      <c r="H12" s="94"/>
      <c r="I12" s="94"/>
      <c r="K12" s="123">
        <f>'개인정보 및 신체계측 입력'!E2</f>
        <v>174.9</v>
      </c>
      <c r="L12" s="124"/>
      <c r="M12" s="117">
        <f>'개인정보 및 신체계측 입력'!G2</f>
        <v>76.7</v>
      </c>
      <c r="N12" s="118"/>
      <c r="O12" s="113" t="s">
        <v>270</v>
      </c>
      <c r="P12" s="107"/>
      <c r="Q12" s="90">
        <f>'개인정보 및 신체계측 입력'!I2</f>
        <v>25.1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변영숙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74.251999999999995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9.3059999999999992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16.442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8.9</v>
      </c>
      <c r="L72" s="36" t="s">
        <v>52</v>
      </c>
      <c r="M72" s="36">
        <f>ROUND('DRIs DATA'!K8,1)</f>
        <v>8.4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72.92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155.01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144.87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147.71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61.96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392.51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161.97999999999999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2021-07-06T00:08:25Z</dcterms:modified>
</cp:coreProperties>
</file>