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<sst xmlns="http://schemas.openxmlformats.org/spreadsheetml/2006/main" count="692" uniqueCount="338">
  <si>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</si>
  <si>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</si>
  <si>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</si>
  <si>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</si>
  <si>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</si>
  <si>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</si>
  <si>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</si>
  <si>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</si>
  <si>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</si>
  <si>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</si>
  <si>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</si>
  <si>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</si>
  <si>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</si>
  <si>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</si>
  <si>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</si>
  <si>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</si>
  <si>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</si>
  <si>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</si>
  <si>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</si>
  <si>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</si>
  <si>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</si>
  <si>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</si>
  <si>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</si>
  <si>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</si>
  <si>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</si>
  <si>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</si>
  <si>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</si>
  <si>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</si>
  <si>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</si>
  <si>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</si>
  <si>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</si>
  <si>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</si>
  <si>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</si>
  <si>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</si>
  <si>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</si>
  <si>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</si>
  <si>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</si>
  <si>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</si>
  <si>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</si>
  <si>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</si>
  <si>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</si>
  <si>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</si>
  <si>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</si>
  <si>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</si>
  <si>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</si>
  <si>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</si>
  <si>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</si>
  <si>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</si>
  <si>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</si>
  <si>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</si>
  <si>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</si>
  <si>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</si>
  <si>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</si>
  <si>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</si>
  <si>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</si>
  <si>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</si>
  <si>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</si>
  <si>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</si>
  <si>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</si>
  <si>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</si>
  <si>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</si>
  <si>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</si>
  <si>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</si>
  <si>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</si>
  <si>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</si>
  <si>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</si>
  <si>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</si>
  <si>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</si>
  <si>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</si>
  <si>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</si>
  <si>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</si>
  <si>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</si>
  <si>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</si>
  <si>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</si>
  <si>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</si>
  <si>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</si>
  <si>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</si>
  <si>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</si>
  <si>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</si>
  <si>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</si>
  <si>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</si>
  <si>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</si>
  <si>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</si>
  <si>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</si>
  <si>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</si>
  <si>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</si>
  <si>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</si>
  <si>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</si>
  <si>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</si>
  <si>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</si>
  <si>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</si>
  <si>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</si>
  <si>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</si>
  <si>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</si>
  <si>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</si>
  <si>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</si>
  <si>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</si>
  <si>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</si>
  <si>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</si>
  <si>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</si>
  <si>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</si>
  <si>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</si>
  <si>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</si>
  <si>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</si>
  <si>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</si>
  <si>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</si>
  <si>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</si>
  <si>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</si>
  <si>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</si>
  <si>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</si>
  <si>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</si>
  <si>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</si>
  <si>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</si>
  <si>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</si>
  <si>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</si>
  <si>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</si>
  <si>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</si>
  <si>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</si>
  <si>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</si>
  <si>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</si>
  <si>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</si>
  <si>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</si>
  <si>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</si>
  <si>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</si>
  <si>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</si>
  <si>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</si>
  <si>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</si>
  <si>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</si>
  <si>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</si>
  <si>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</si>
  <si>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</si>
  <si>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</si>
  <si>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</si>
  <si>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</si>
  <si>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</si>
  <si>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</si>
  <si>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</si>
  <si>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</si>
  <si>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</si>
  <si>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</si>
  <si>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</si>
  <si>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</si>
  <si>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</si>
  <si>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</si>
  <si>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</si>
  <si>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</si>
  <si>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</si>
  <si>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</si>
  <si>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</si>
  <si>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</si>
  <si>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</si>
  <si>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</si>
  <si>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</si>
  <si>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</si>
  <si>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</si>
  <si>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</si>
  <si>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</si>
  <si>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</si>
  <si>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</si>
  <si>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</si>
  <si>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</si>
  <si>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</si>
  <si>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</si>
  <si>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</si>
  <si>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</si>
  <si>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</si>
  <si>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</si>
  <si>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</si>
  <si>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</si>
  <si>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</si>
  <si>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</si>
  <si>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</si>
  <si>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</si>
  <si>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</si>
  <si>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</si>
  <si>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</si>
  <si>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</si>
  <si>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</si>
  <si>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</si>
  <si>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</si>
  <si>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</si>
  <si>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</si>
  <si>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</si>
  <si>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</si>
  <si>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</si>
  <si>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</si>
  <si>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</si>
  <si>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</si>
  <si>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</si>
  <si>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</si>
  <si>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</si>
  <si>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</si>
  <si>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</si>
  <si>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</si>
  <si>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</si>
  <si>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</si>
  <si>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</si>
  <si>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</si>
  <si>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</si>
  <si>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</si>
  <si>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</si>
  <si>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</si>
  <si>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</si>
  <si>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</si>
  <si>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</si>
  <si>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</si>
  <si>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</si>
  <si>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</si>
  <si>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</si>
  <si>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</si>
  <si>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</si>
  <si>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</si>
  <si>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</si>
  <si>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</si>
  <si>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</si>
  <si>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</si>
  <si>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</si>
  <si>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</si>
  <si>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</si>
  <si>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</si>
  <si>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</si>
  <si>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</si>
  <si>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</si>
  <si>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</si>
  <si>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</si>
  <si>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</si>
  <si>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</si>
  <si>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</si>
  <si>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</si>
  <si>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</si>
  <si>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</si>
  <si>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</si>
  <si>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</si>
  <si>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</si>
  <si>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</si>
  <si>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</si>
  <si>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</si>
  <si>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</si>
  <si>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</si>
  <si>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</si>
  <si>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</si>
  <si>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</si>
  <si>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</si>
  <si>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</si>
  <si>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</si>
  <si>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</si>
  <si>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</si>
  <si>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</si>
  <si>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</si>
  <si>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</si>
  <si>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</si>
  <si>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</si>
  <si>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</si>
  <si>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</si>
  <si>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</si>
  <si>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</si>
  <si>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</si>
  <si>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</si>
  <si>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</si>
  <si>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</si>
  <si>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</si>
  <si>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</si>
  <si>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</si>
  <si>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</si>
  <si>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</si>
  <si>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</si>
  <si>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</si>
  <si>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</si>
  <si>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</si>
  <si>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</si>
  <si>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</si>
  <si>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</si>
  <si>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</si>
  <si>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</si>
  <si>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</si>
  <si>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</si>
  <si>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</si>
  <si>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</si>
  <si>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</si>
  <si>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</si>
  <si>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</si>
  <si>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</si>
  <si>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</si>
  <si>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</si>
  <si>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</si>
  <si>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</si>
  <si>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</si>
  <si>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</si>
  <si>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</si>
  <si>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</si>
  <si>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</si>
  <si>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</si>
  <si>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</si>
  <si>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</si>
  <si>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</si>
  <si>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</si>
  <si>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</si>
  <si>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</si>
  <si>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</si>
  <si>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</si>
  <si>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</si>
  <si>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</si>
  <si>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</si>
  <si>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</si>
  <si>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</si>
  <si>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</si>
  <si>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</si>
  <si>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</si>
  <si>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</si>
  <si>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</si>
  <si>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</si>
  <si>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</si>
  <si>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</si>
  <si>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</si>
  <si>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</si>
  <si>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</si>
  <si>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</si>
  <si>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</si>
  <si>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</si>
  <si>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</si>
  <si>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</si>
  <si>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</si>
  <si>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</si>
  <si>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</si>
  <si>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</si>
  <si>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</si>
  <si>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</si>
  <si>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</si>
  <si>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</si>
  <si>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</si>
  <si>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</si>
  <si>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</si>
  <si>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</si>
  <si>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M</t>
  </si>
  <si>
    <t>H1900627</t>
  </si>
  <si>
    <t>유태희</t>
  </si>
  <si>
    <t>(설문지 : FFQ 95문항 설문지, 사용자 : 유태희, ID : H1900627)</t>
  </si>
  <si>
    <t>2021년 07월 01일 16:55:09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</si>
</sst>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114.59963999999999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3.6807246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1.6530597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1707.9159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4381.4315999999999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222.82216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140.79570000000001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14.304295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1308.7291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0.11741994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3.9573714999999998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33.806946000000003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326.87923999999998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137.79883000000001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6.6269999999999998</c:v>
                </c:pt>
                <c:pt idx="1">
                  <c:v>17.437999999999999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16.325748000000001</c:v>
                </c:pt>
                <c:pt idx="1">
                  <c:v>20.102799999999998</c:v>
                </c:pt>
                <c:pt idx="2">
                  <c:v>19.200043000000001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865.11739999999998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33.732708000000002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65.38</c:v>
                </c:pt>
                <c:pt idx="1">
                  <c:v>14.454000000000001</c:v>
                </c:pt>
                <c:pt idx="2">
                  <c:v>20.166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2700.4962999999998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138.38741999999999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842.94976999999994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6.6859326000000001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9085.5820000000003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21.678018999999999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2.4026158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347.73970000000003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2.4045002000000002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24.016825000000001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2.4026158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762.08344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19.0151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유태희, ID : H1900627)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16:55:09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2700.4962999999998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114.59963999999999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33.806946000000003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65.38</v>
      </c>
      <c r="G8" s="59">
        <f>'DRIs DATA 입력'!G8</f>
        <v>14.454000000000001</v>
      </c>
      <c r="H8" s="59">
        <f>'DRIs DATA 입력'!H8</f>
        <v>20.166</v>
      </c>
      <c r="I8" s="46"/>
      <c r="J8" s="59" t="s">
        <v>215</v>
      </c>
      <c r="K8" s="59">
        <f>'DRIs DATA 입력'!K8</f>
        <v>6.6269999999999998</v>
      </c>
      <c r="L8" s="59">
        <f>'DRIs DATA 입력'!L8</f>
        <v>17.437999999999999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865.11739999999998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33.732708000000002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6.6859326000000001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347.73970000000003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138.38741999999999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2.7541660000000001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2.4045002000000002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24.016825000000001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2.4026158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762.08344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19.0151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3.6807246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1.6530597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842.94976999999994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1707.9159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9085.5820000000003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4381.4315999999999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222.82216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140.79570000000001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21.678018999999999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14.304295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1308.7291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0.11741994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3.9573714999999998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326.87923999999998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137.79883000000001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295</v>
      </c>
      <c r="H1" s="61" t="s">
        <v>337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2400</v>
      </c>
      <c r="C6" s="65">
        <v>2700.4962999999998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50</v>
      </c>
      <c r="P6" s="65">
        <v>60</v>
      </c>
      <c r="Q6" s="65">
        <v>0</v>
      </c>
      <c r="R6" s="65">
        <v>0</v>
      </c>
      <c r="S6" s="65">
        <v>114.59963999999999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33.806946000000003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65.38</v>
      </c>
      <c r="G8" s="65">
        <v>14.454000000000001</v>
      </c>
      <c r="H8" s="65">
        <v>20.166</v>
      </c>
      <c r="J8" s="65" t="s">
        <v>310</v>
      </c>
      <c r="K8" s="65">
        <v>6.6269999999999998</v>
      </c>
      <c r="L8" s="65">
        <v>17.437999999999999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550</v>
      </c>
      <c r="C16" s="65">
        <v>750</v>
      </c>
      <c r="D16" s="65">
        <v>0</v>
      </c>
      <c r="E16" s="65">
        <v>3000</v>
      </c>
      <c r="F16" s="65">
        <v>865.11739999999998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33.732708000000002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6.6859326000000001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347.73970000000003</v>
      </c>
    </row>
    <row r="23" spans="1:62" x14ac:dyDescent="0.3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319</v>
      </c>
      <c r="I24" s="67"/>
      <c r="J24" s="67"/>
      <c r="K24" s="67"/>
      <c r="L24" s="67"/>
      <c r="M24" s="67"/>
      <c r="O24" s="67" t="s">
        <v>320</v>
      </c>
      <c r="P24" s="67"/>
      <c r="Q24" s="67"/>
      <c r="R24" s="67"/>
      <c r="S24" s="67"/>
      <c r="T24" s="67"/>
      <c r="V24" s="67" t="s">
        <v>321</v>
      </c>
      <c r="W24" s="67"/>
      <c r="X24" s="67"/>
      <c r="Y24" s="67"/>
      <c r="Z24" s="67"/>
      <c r="AA24" s="67"/>
      <c r="AC24" s="67" t="s">
        <v>322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326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138.38741999999999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2.7541660000000001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2.4045002000000002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24.016825000000001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2.4026158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762.08344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19.0151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3.6807246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1.6530597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330</v>
      </c>
      <c r="W34" s="67"/>
      <c r="X34" s="67"/>
      <c r="Y34" s="67"/>
      <c r="Z34" s="67"/>
      <c r="AA34" s="67"/>
      <c r="AC34" s="67" t="s">
        <v>331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842.94976999999994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1707.9159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9085.5820000000003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4381.4315999999999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222.82216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140.79570000000001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21.678018999999999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14.304295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1308.7291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0.11741994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3.9573714999999998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326.87923999999998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137.79883000000001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333</v>
      </c>
      <c r="D2" s="61">
        <v>31</v>
      </c>
      <c r="E2" s="61">
        <v>2700.4962999999998</v>
      </c>
      <c r="F2" s="61">
        <v>371.53899999999999</v>
      </c>
      <c r="G2" s="61">
        <v>82.137420000000006</v>
      </c>
      <c r="H2" s="61">
        <v>46.908580000000001</v>
      </c>
      <c r="I2" s="61">
        <v>35.228844000000002</v>
      </c>
      <c r="J2" s="61">
        <v>114.59963999999999</v>
      </c>
      <c r="K2" s="61">
        <v>46.397717</v>
      </c>
      <c r="L2" s="61">
        <v>68.201920000000001</v>
      </c>
      <c r="M2" s="61">
        <v>33.806946000000003</v>
      </c>
      <c r="N2" s="61">
        <v>3.6857451999999999</v>
      </c>
      <c r="O2" s="61">
        <v>18.436163000000001</v>
      </c>
      <c r="P2" s="61">
        <v>1166.2757999999999</v>
      </c>
      <c r="Q2" s="61">
        <v>40.851832999999999</v>
      </c>
      <c r="R2" s="61">
        <v>865.11739999999998</v>
      </c>
      <c r="S2" s="61">
        <v>197.94601</v>
      </c>
      <c r="T2" s="61">
        <v>8006.0550000000003</v>
      </c>
      <c r="U2" s="61">
        <v>6.6859326000000001</v>
      </c>
      <c r="V2" s="61">
        <v>33.732708000000002</v>
      </c>
      <c r="W2" s="61">
        <v>347.73970000000003</v>
      </c>
      <c r="X2" s="61">
        <v>138.38741999999999</v>
      </c>
      <c r="Y2" s="61">
        <v>2.7541660000000001</v>
      </c>
      <c r="Z2" s="61">
        <v>2.4045002000000002</v>
      </c>
      <c r="AA2" s="61">
        <v>24.016825000000001</v>
      </c>
      <c r="AB2" s="61">
        <v>2.4026158</v>
      </c>
      <c r="AC2" s="61">
        <v>762.08344</v>
      </c>
      <c r="AD2" s="61">
        <v>19.0151</v>
      </c>
      <c r="AE2" s="61">
        <v>3.6807246</v>
      </c>
      <c r="AF2" s="61">
        <v>1.6530597</v>
      </c>
      <c r="AG2" s="61">
        <v>842.94976999999994</v>
      </c>
      <c r="AH2" s="61">
        <v>399.77078</v>
      </c>
      <c r="AI2" s="61">
        <v>443.17899999999997</v>
      </c>
      <c r="AJ2" s="61">
        <v>1707.9159</v>
      </c>
      <c r="AK2" s="61">
        <v>9085.5820000000003</v>
      </c>
      <c r="AL2" s="61">
        <v>222.82216</v>
      </c>
      <c r="AM2" s="61">
        <v>4381.4315999999999</v>
      </c>
      <c r="AN2" s="61">
        <v>140.79570000000001</v>
      </c>
      <c r="AO2" s="61">
        <v>21.678018999999999</v>
      </c>
      <c r="AP2" s="61">
        <v>14.190296</v>
      </c>
      <c r="AQ2" s="61">
        <v>7.4877224</v>
      </c>
      <c r="AR2" s="61">
        <v>14.304295</v>
      </c>
      <c r="AS2" s="61">
        <v>1308.7291</v>
      </c>
      <c r="AT2" s="61">
        <v>0.11741994</v>
      </c>
      <c r="AU2" s="61">
        <v>3.9573714999999998</v>
      </c>
      <c r="AV2" s="61">
        <v>326.87923999999998</v>
      </c>
      <c r="AW2" s="61">
        <v>137.79883000000001</v>
      </c>
      <c r="AX2" s="61">
        <v>0.17587304000000001</v>
      </c>
      <c r="AY2" s="61">
        <v>2.2100659999999999</v>
      </c>
      <c r="AZ2" s="61">
        <v>516.76279999999997</v>
      </c>
      <c r="BA2" s="61">
        <v>55.638545999999998</v>
      </c>
      <c r="BB2" s="61">
        <v>16.325748000000001</v>
      </c>
      <c r="BC2" s="61">
        <v>20.102799999999998</v>
      </c>
      <c r="BD2" s="61">
        <v>19.200043000000001</v>
      </c>
      <c r="BE2" s="61">
        <v>0.85804510000000001</v>
      </c>
      <c r="BF2" s="61">
        <v>2.8794393999999999</v>
      </c>
      <c r="BG2" s="61">
        <v>6.9387240000000003E-3</v>
      </c>
      <c r="BH2" s="61">
        <v>3.4433230000000002E-2</v>
      </c>
      <c r="BI2" s="61">
        <v>3.0744554E-2</v>
      </c>
      <c r="BJ2" s="61">
        <v>0.13544822000000001</v>
      </c>
      <c r="BK2" s="61">
        <v>5.3374800000000001E-4</v>
      </c>
      <c r="BL2" s="61">
        <v>0.69209379999999998</v>
      </c>
      <c r="BM2" s="61">
        <v>5.2020334999999998</v>
      </c>
      <c r="BN2" s="61">
        <v>2.0076070000000001</v>
      </c>
      <c r="BO2" s="61">
        <v>87.559070000000006</v>
      </c>
      <c r="BP2" s="61">
        <v>13.536277999999999</v>
      </c>
      <c r="BQ2" s="61">
        <v>27.500896000000001</v>
      </c>
      <c r="BR2" s="61">
        <v>107.56153</v>
      </c>
      <c r="BS2" s="61">
        <v>50.471170000000001</v>
      </c>
      <c r="BT2" s="61">
        <v>16.515675999999999</v>
      </c>
      <c r="BU2" s="61">
        <v>0.36409550000000002</v>
      </c>
      <c r="BV2" s="61">
        <v>3.6120232000000002E-2</v>
      </c>
      <c r="BW2" s="61">
        <v>1.1396781</v>
      </c>
      <c r="BX2" s="61">
        <v>1.7801123000000001</v>
      </c>
      <c r="BY2" s="61">
        <v>0.19377801</v>
      </c>
      <c r="BZ2" s="61">
        <v>1.6861371999999999E-3</v>
      </c>
      <c r="CA2" s="61">
        <v>1.3705711</v>
      </c>
      <c r="CB2" s="61">
        <v>1.4020572E-2</v>
      </c>
      <c r="CC2" s="61">
        <v>0.27338309999999999</v>
      </c>
      <c r="CD2" s="61">
        <v>1.5791674</v>
      </c>
      <c r="CE2" s="61">
        <v>0.13642146999999999</v>
      </c>
      <c r="CF2" s="61">
        <v>0.34983822999999997</v>
      </c>
      <c r="CG2" s="61">
        <v>4.9500000000000003E-7</v>
      </c>
      <c r="CH2" s="61">
        <v>6.4025044000000003E-2</v>
      </c>
      <c r="CI2" s="61">
        <v>1.5350491000000001E-2</v>
      </c>
      <c r="CJ2" s="61">
        <v>3.2545473999999999</v>
      </c>
      <c r="CK2" s="61">
        <v>3.5789943999999997E-2</v>
      </c>
      <c r="CL2" s="61">
        <v>3.2627000000000002</v>
      </c>
      <c r="CM2" s="61">
        <v>4.6230180000000001</v>
      </c>
      <c r="CN2" s="61">
        <v>2683.9753000000001</v>
      </c>
      <c r="CO2" s="61">
        <v>4703.433</v>
      </c>
      <c r="CP2" s="61">
        <v>2906.6925999999999</v>
      </c>
      <c r="CQ2" s="61">
        <v>1143.4390000000001</v>
      </c>
      <c r="CR2" s="61">
        <v>549.61360000000002</v>
      </c>
      <c r="CS2" s="61">
        <v>464.21960000000001</v>
      </c>
      <c r="CT2" s="61">
        <v>2681.6226000000001</v>
      </c>
      <c r="CU2" s="61">
        <v>1722.2225000000001</v>
      </c>
      <c r="CV2" s="61">
        <v>1546.0706</v>
      </c>
      <c r="CW2" s="61">
        <v>1921.3705</v>
      </c>
      <c r="CX2" s="61">
        <v>559.86273000000006</v>
      </c>
      <c r="CY2" s="61">
        <v>3399.6896999999999</v>
      </c>
      <c r="CZ2" s="61">
        <v>1840.0826</v>
      </c>
      <c r="DA2" s="61">
        <v>3852.3364000000001</v>
      </c>
      <c r="DB2" s="61">
        <v>3662.6714000000002</v>
      </c>
      <c r="DC2" s="61">
        <v>5122.1819999999998</v>
      </c>
      <c r="DD2" s="61">
        <v>10229.401</v>
      </c>
      <c r="DE2" s="61">
        <v>1958.0170000000001</v>
      </c>
      <c r="DF2" s="61">
        <v>4658.085</v>
      </c>
      <c r="DG2" s="61">
        <v>2112.8508000000002</v>
      </c>
      <c r="DH2" s="61">
        <v>190.67393000000001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55.638545999999998</v>
      </c>
      <c r="B6">
        <f>BB2</f>
        <v>16.325748000000001</v>
      </c>
      <c r="C6">
        <f>BC2</f>
        <v>20.102799999999998</v>
      </c>
      <c r="D6">
        <f>BD2</f>
        <v>19.200043000000001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32713</v>
      </c>
      <c r="C2" s="56">
        <f ca="1">YEAR(TODAY())-YEAR(B2)+IF(TODAY()&gt;=DATE(YEAR(TODAY()),MONTH(B2),DAY(B2)),0,-1)</f>
        <v>31</v>
      </c>
      <c r="E2" s="52">
        <v>177.3</v>
      </c>
      <c r="F2" s="53" t="s">
        <v>275</v>
      </c>
      <c r="G2" s="52">
        <v>86.3</v>
      </c>
      <c r="H2" s="51" t="s">
        <v>40</v>
      </c>
      <c r="I2" s="72">
        <f>ROUND(G3/E3^2,1)</f>
        <v>27.5</v>
      </c>
    </row>
    <row r="3" spans="1:9" x14ac:dyDescent="0.3">
      <c r="E3" s="51">
        <f>E2/100</f>
        <v>1.7730000000000001</v>
      </c>
      <c r="F3" s="51" t="s">
        <v>39</v>
      </c>
      <c r="G3" s="51">
        <f>G2</f>
        <v>86.3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유태희, ID : H1900627)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16:55:09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44264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31</v>
      </c>
      <c r="G12" s="94"/>
      <c r="H12" s="94"/>
      <c r="I12" s="94"/>
      <c r="K12" s="123">
        <f>'개인정보 및 신체계측 입력'!E2</f>
        <v>177.3</v>
      </c>
      <c r="L12" s="124"/>
      <c r="M12" s="117">
        <f>'개인정보 및 신체계측 입력'!G2</f>
        <v>86.3</v>
      </c>
      <c r="N12" s="118"/>
      <c r="O12" s="113" t="s">
        <v>270</v>
      </c>
      <c r="P12" s="107"/>
      <c r="Q12" s="90">
        <f>'개인정보 및 신체계측 입력'!I2</f>
        <v>27.5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유태희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65.38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14.454000000000001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20.166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17.399999999999999</v>
      </c>
      <c r="L72" s="36" t="s">
        <v>52</v>
      </c>
      <c r="M72" s="36">
        <f>ROUND('DRIs DATA'!K8,1)</f>
        <v>6.6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115.35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281.11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138.38999999999999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160.16999999999999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105.37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605.71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216.78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2021-07-06T00:15:19Z</dcterms:modified>
</cp:coreProperties>
</file>