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<sst xmlns="http://schemas.openxmlformats.org/spreadsheetml/2006/main" count="692" uniqueCount="355">
  <si>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</si>
  <si>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</si>
  <si>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</si>
  <si>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</si>
  <si>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</si>
  <si>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</si>
  <si>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</si>
  <si>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</si>
  <si>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</si>
  <si>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</si>
  <si>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</si>
  <si>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</si>
  <si>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</si>
  <si>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</si>
  <si>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</si>
  <si>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</si>
  <si>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</si>
  <si>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</si>
  <si>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</si>
  <si>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</si>
  <si>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</si>
  <si>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</si>
  <si>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</si>
  <si>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</si>
  <si>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</si>
  <si>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</si>
  <si>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</si>
  <si>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</si>
  <si>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</si>
  <si>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</si>
  <si>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</si>
  <si>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</si>
  <si>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</si>
  <si>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</si>
  <si>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</si>
  <si>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</si>
  <si>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</si>
  <si>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</si>
  <si>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</si>
  <si>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</si>
  <si>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</si>
  <si>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</si>
  <si>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</si>
  <si>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</si>
  <si>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</si>
  <si>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</si>
  <si>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</si>
  <si>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</si>
  <si>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</si>
  <si>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</si>
  <si>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</si>
  <si>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</si>
  <si>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</si>
  <si>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</si>
  <si>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</si>
  <si>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</si>
  <si>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</si>
  <si>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</si>
  <si>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</si>
  <si>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</si>
  <si>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</si>
  <si>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</si>
  <si>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</si>
  <si>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</si>
  <si>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</si>
  <si>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</si>
  <si>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</si>
  <si>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</si>
  <si>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</si>
  <si>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</si>
  <si>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</si>
  <si>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</si>
  <si>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</si>
  <si>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</si>
  <si>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</si>
  <si>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</si>
  <si>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</si>
  <si>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</si>
  <si>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</si>
  <si>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</si>
  <si>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</si>
  <si>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</si>
  <si>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</si>
  <si>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</si>
  <si>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</si>
  <si>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</si>
  <si>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</si>
  <si>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</si>
  <si>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</si>
  <si>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</si>
  <si>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</si>
  <si>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</si>
  <si>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</si>
  <si>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</si>
  <si>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</si>
  <si>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</si>
  <si>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</si>
  <si>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</si>
  <si>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</si>
  <si>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</si>
  <si>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</si>
  <si>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</si>
  <si>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</si>
  <si>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</si>
  <si>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</si>
  <si>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</si>
  <si>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</si>
  <si>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</si>
  <si>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</si>
  <si>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</si>
  <si>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</si>
  <si>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</si>
  <si>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</si>
  <si>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</si>
  <si>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</si>
  <si>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</si>
  <si>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</si>
  <si>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</si>
  <si>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</si>
  <si>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</si>
  <si>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</si>
  <si>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</si>
  <si>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</si>
  <si>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</si>
  <si>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</si>
  <si>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</si>
  <si>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</si>
  <si>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</si>
  <si>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</si>
  <si>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</si>
  <si>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</si>
  <si>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</si>
  <si>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</si>
  <si>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</si>
  <si>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</si>
  <si>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</si>
  <si>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</si>
  <si>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</si>
  <si>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</si>
  <si>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</si>
  <si>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</si>
  <si>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</si>
  <si>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</si>
  <si>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</si>
  <si>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</si>
  <si>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</si>
  <si>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</si>
  <si>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</si>
  <si>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</si>
  <si>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</si>
  <si>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</si>
  <si>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</si>
  <si>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</si>
  <si>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</si>
  <si>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</si>
  <si>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</si>
  <si>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</si>
  <si>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</si>
  <si>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</si>
  <si>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</si>
  <si>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</si>
  <si>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</si>
  <si>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</si>
  <si>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</si>
  <si>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</si>
  <si>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</si>
  <si>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</si>
  <si>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</si>
  <si>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</si>
  <si>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</si>
  <si>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</si>
  <si>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</si>
  <si>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</si>
  <si>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</si>
  <si>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</si>
  <si>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</si>
  <si>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</si>
  <si>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</si>
  <si>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</si>
  <si>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</si>
  <si>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</si>
  <si>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</si>
  <si>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</si>
  <si>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</si>
  <si>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</si>
  <si>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</si>
  <si>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</si>
  <si>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</si>
  <si>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</si>
  <si>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</si>
  <si>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</si>
  <si>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</si>
  <si>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</si>
  <si>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</si>
  <si>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</si>
  <si>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</si>
  <si>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</si>
  <si>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</si>
  <si>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</si>
  <si>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</si>
  <si>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</si>
  <si>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</si>
  <si>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</si>
  <si>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</si>
  <si>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</si>
  <si>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</si>
  <si>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</si>
  <si>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</si>
  <si>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</si>
  <si>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</si>
  <si>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</si>
  <si>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</si>
  <si>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</si>
  <si>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</si>
  <si>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</si>
  <si>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</si>
  <si>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</si>
  <si>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</si>
  <si>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</si>
  <si>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</si>
  <si>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</si>
  <si>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</si>
  <si>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</si>
  <si>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</si>
  <si>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</si>
  <si>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</si>
  <si>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</si>
  <si>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</si>
  <si>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</si>
  <si>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</si>
  <si>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</si>
  <si>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</si>
  <si>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</si>
  <si>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</si>
  <si>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</si>
  <si>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</si>
  <si>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</si>
  <si>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</si>
  <si>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</si>
  <si>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</si>
  <si>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</si>
  <si>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</si>
  <si>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</si>
  <si>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</si>
  <si>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</si>
  <si>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</si>
  <si>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</si>
  <si>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</si>
  <si>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</si>
  <si>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</si>
  <si>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</si>
  <si>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</si>
  <si>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</si>
  <si>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</si>
  <si>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</si>
  <si>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</si>
  <si>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</si>
  <si>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</si>
  <si>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</si>
  <si>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</si>
  <si>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</si>
  <si>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</si>
  <si>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</si>
  <si>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</si>
  <si>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</si>
  <si>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</si>
  <si>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</si>
  <si>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</si>
  <si>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</si>
  <si>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</si>
  <si>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</si>
  <si>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</si>
  <si>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</si>
  <si>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</si>
  <si>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</si>
  <si>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</si>
  <si>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</si>
  <si>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</si>
  <si>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</si>
  <si>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</si>
  <si>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</si>
  <si>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</si>
  <si>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</si>
  <si>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</si>
  <si>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</si>
  <si>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</si>
  <si>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</si>
  <si>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</si>
  <si>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</si>
  <si>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</si>
  <si>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</si>
  <si>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</si>
  <si>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</si>
  <si>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</si>
  <si>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</si>
  <si>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</si>
  <si>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</si>
  <si>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</si>
  <si>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</si>
  <si>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</si>
  <si>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</si>
  <si>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</si>
  <si>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</si>
  <si>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</si>
  <si>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</si>
  <si>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</si>
  <si>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</si>
  <si>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</si>
  <si>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</si>
  <si>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</si>
  <si>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</si>
  <si>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</si>
  <si>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</si>
  <si>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</si>
  <si>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</si>
  <si>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</si>
  <si>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</si>
  <si>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</si>
  <si>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</si>
  <si>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</si>
  <si>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</si>
  <si>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</si>
  <si>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</si>
  <si>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</si>
  <si>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</si>
  <si>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</si>
  <si>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</si>
  <si>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</si>
  <si>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</si>
  <si>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충분섭취량</t>
    <phoneticPr fontId="1" type="noConversion"/>
  </si>
  <si>
    <t>M</t>
  </si>
  <si>
    <t>H1900629</t>
  </si>
  <si>
    <t>김영석</t>
  </si>
  <si>
    <t>(설문지 : FFQ 95문항 설문지, 사용자 : 김영석, ID : H1900629)</t>
  </si>
  <si>
    <t>출력시각</t>
    <phoneticPr fontId="1" type="noConversion"/>
  </si>
  <si>
    <t>2021년 07월 02일 08:30:43</t>
  </si>
  <si>
    <t>충분섭취량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</si>
  <si>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</si>
  <si>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</si>
  <si>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</si>
  <si>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비타민D</t>
    <phoneticPr fontId="1" type="noConversion"/>
  </si>
  <si>
    <t>상한섭취량</t>
    <phoneticPr fontId="1" type="noConversion"/>
  </si>
  <si>
    <t>권장섭취량</t>
    <phoneticPr fontId="1" type="noConversion"/>
  </si>
  <si>
    <t>평균필요량</t>
    <phoneticPr fontId="1" type="noConversion"/>
  </si>
  <si>
    <t>비타민A(μg RAE/일)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</si>
  <si>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</si>
  <si>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</si>
  <si>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</si>
  <si>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상한섭취량</t>
    <phoneticPr fontId="1" type="noConversion"/>
  </si>
  <si>
    <t>평균필요량</t>
    <phoneticPr fontId="1" type="noConversion"/>
  </si>
  <si>
    <t>섭취량</t>
    <phoneticPr fontId="1" type="noConversion"/>
  </si>
  <si>
    <t>아연</t>
    <phoneticPr fontId="1" type="noConversion"/>
  </si>
  <si>
    <t>권장섭취량</t>
    <phoneticPr fontId="1" type="noConversion"/>
  </si>
  <si>
    <t>섭취량</t>
    <phoneticPr fontId="1" type="noConversion"/>
  </si>
  <si>
    <t>충분섭취량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</si>
</sst>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90.480255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6264"/>
        <c:axId val="575716656"/>
      </c:barChart>
      <c:catAx>
        <c:axId val="575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6656"/>
        <c:crosses val="autoZero"/>
        <c:auto val="1"/>
        <c:lblAlgn val="ctr"/>
        <c:lblOffset val="100"/>
        <c:noMultiLvlLbl val="0"/>
      </c:catAx>
      <c:valAx>
        <c:axId val="5757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3.4243228000000001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63848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848"/>
        <c:crosses val="autoZero"/>
        <c:auto val="1"/>
        <c:lblAlgn val="ctr"/>
        <c:lblOffset val="100"/>
        <c:noMultiLvlLbl val="0"/>
      </c:catAx>
      <c:valAx>
        <c:axId val="5656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2.8530557000000001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1653.0637999999999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104"/>
        <c:axId val="565661888"/>
      </c:barChart>
      <c:catAx>
        <c:axId val="5656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4584.9315999999999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140.97667999999999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4632"/>
        <c:axId val="565665808"/>
      </c:barChart>
      <c:catAx>
        <c:axId val="5656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5808"/>
        <c:crosses val="autoZero"/>
        <c:auto val="1"/>
        <c:lblAlgn val="ctr"/>
        <c:lblOffset val="100"/>
        <c:noMultiLvlLbl val="0"/>
      </c:catAx>
      <c:valAx>
        <c:axId val="5656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176.40732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6592"/>
        <c:axId val="565666984"/>
      </c:barChart>
      <c:catAx>
        <c:axId val="5656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13.372363999999999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328"/>
        <c:axId val="553844896"/>
      </c:barChart>
      <c:catAx>
        <c:axId val="553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896"/>
        <c:crosses val="autoZero"/>
        <c:auto val="1"/>
        <c:lblAlgn val="ctr"/>
        <c:lblOffset val="100"/>
        <c:noMultiLvlLbl val="0"/>
      </c:catAx>
      <c:valAx>
        <c:axId val="5538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1076.6863000000001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720"/>
        <c:axId val="553844112"/>
      </c:barChart>
      <c:catAx>
        <c:axId val="553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112"/>
        <c:crosses val="autoZero"/>
        <c:auto val="1"/>
        <c:lblAlgn val="ctr"/>
        <c:lblOffset val="100"/>
        <c:noMultiLvlLbl val="0"/>
      </c:catAx>
      <c:valAx>
        <c:axId val="553844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9.5207940000000005E-2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816"/>
        <c:axId val="425703600"/>
      </c:barChart>
      <c:catAx>
        <c:axId val="425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4.5530825000000004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03928"/>
        <c:axId val="567105104"/>
      </c:barChart>
      <c:catAx>
        <c:axId val="567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05104"/>
        <c:crosses val="autoZero"/>
        <c:auto val="1"/>
        <c:lblAlgn val="ctr"/>
        <c:lblOffset val="100"/>
        <c:noMultiLvlLbl val="0"/>
      </c:catAx>
      <c:valAx>
        <c:axId val="5671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42.614986000000002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7440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7440"/>
        <c:crosses val="autoZero"/>
        <c:auto val="1"/>
        <c:lblAlgn val="ctr"/>
        <c:lblOffset val="100"/>
        <c:noMultiLvlLbl val="0"/>
      </c:catAx>
      <c:valAx>
        <c:axId val="57571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174.57602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30032"/>
        <c:axId val="571209096"/>
      </c:barChart>
      <c:catAx>
        <c:axId val="5687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9096"/>
        <c:crosses val="autoZero"/>
        <c:auto val="1"/>
        <c:lblAlgn val="ctr"/>
        <c:lblOffset val="100"/>
        <c:noMultiLvlLbl val="0"/>
      </c:catAx>
      <c:valAx>
        <c:axId val="57120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111.21268000000001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09880"/>
        <c:axId val="571214584"/>
      </c:barChart>
      <c:catAx>
        <c:axId val="5712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584"/>
        <c:crosses val="autoZero"/>
        <c:auto val="1"/>
        <c:lblAlgn val="ctr"/>
        <c:lblOffset val="100"/>
        <c:noMultiLvlLbl val="0"/>
      </c:catAx>
      <c:valAx>
        <c:axId val="5712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6.8520000000000003</c:v>
                </c:pt>
                <c:pt idx="1">
                  <c:v>17.844000000000001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3016"/>
        <c:axId val="571216152"/>
      </c:barChart>
      <c:catAx>
        <c:axId val="5712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6152"/>
        <c:crosses val="autoZero"/>
        <c:auto val="1"/>
        <c:lblAlgn val="ctr"/>
        <c:lblOffset val="100"/>
        <c:noMultiLvlLbl val="0"/>
      </c:catAx>
      <c:valAx>
        <c:axId val="5712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13.261164000000001</c:v>
                </c:pt>
                <c:pt idx="1">
                  <c:v>15.425297</c:v>
                </c:pt>
                <c:pt idx="2">
                  <c:v>24.511704999999999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814.11500000000001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2232"/>
        <c:axId val="571212624"/>
      </c:barChart>
      <c:catAx>
        <c:axId val="5712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2624"/>
        <c:crosses val="autoZero"/>
        <c:auto val="1"/>
        <c:lblAlgn val="ctr"/>
        <c:lblOffset val="100"/>
        <c:noMultiLvlLbl val="0"/>
      </c:catAx>
      <c:valAx>
        <c:axId val="57121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28.223509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1840"/>
        <c:axId val="571214192"/>
      </c:barChart>
      <c:catAx>
        <c:axId val="571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192"/>
        <c:crosses val="autoZero"/>
        <c:auto val="1"/>
        <c:lblAlgn val="ctr"/>
        <c:lblOffset val="100"/>
        <c:noMultiLvlLbl val="0"/>
      </c:catAx>
      <c:valAx>
        <c:axId val="5712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74.748999999999995</c:v>
                </c:pt>
                <c:pt idx="1">
                  <c:v>9.2729999999999997</c:v>
                </c:pt>
                <c:pt idx="2">
                  <c:v>15.978999999999999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5368"/>
        <c:axId val="571210272"/>
      </c:barChart>
      <c:catAx>
        <c:axId val="5712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0272"/>
        <c:crosses val="autoZero"/>
        <c:auto val="1"/>
        <c:lblAlgn val="ctr"/>
        <c:lblOffset val="100"/>
        <c:noMultiLvlLbl val="0"/>
      </c:catAx>
      <c:valAx>
        <c:axId val="5712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2766.4355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0664"/>
        <c:axId val="571211056"/>
      </c:barChart>
      <c:catAx>
        <c:axId val="5712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1056"/>
        <c:crosses val="autoZero"/>
        <c:auto val="1"/>
        <c:lblAlgn val="ctr"/>
        <c:lblOffset val="100"/>
        <c:noMultiLvlLbl val="0"/>
      </c:catAx>
      <c:valAx>
        <c:axId val="57121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188.49438000000001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088"/>
        <c:axId val="555418576"/>
      </c:barChart>
      <c:catAx>
        <c:axId val="55541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576"/>
        <c:crosses val="autoZero"/>
        <c:auto val="1"/>
        <c:lblAlgn val="ctr"/>
        <c:lblOffset val="100"/>
        <c:noMultiLvlLbl val="0"/>
      </c:catAx>
      <c:valAx>
        <c:axId val="55541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749.19039999999995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872"/>
        <c:axId val="555418968"/>
      </c:barChart>
      <c:catAx>
        <c:axId val="5554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968"/>
        <c:crosses val="autoZero"/>
        <c:auto val="1"/>
        <c:lblAlgn val="ctr"/>
        <c:lblOffset val="100"/>
        <c:noMultiLvlLbl val="0"/>
      </c:catAx>
      <c:valAx>
        <c:axId val="5554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3.2008456999999999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0776"/>
        <c:axId val="575711168"/>
      </c:barChart>
      <c:catAx>
        <c:axId val="5757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7566.3227999999999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048"/>
        <c:axId val="555411912"/>
      </c:barChart>
      <c:catAx>
        <c:axId val="5554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1912"/>
        <c:crosses val="autoZero"/>
        <c:auto val="1"/>
        <c:lblAlgn val="ctr"/>
        <c:lblOffset val="100"/>
        <c:noMultiLvlLbl val="0"/>
      </c:catAx>
      <c:valAx>
        <c:axId val="5554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20.966152000000001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7400"/>
        <c:axId val="555416224"/>
      </c:barChart>
      <c:catAx>
        <c:axId val="5554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6224"/>
        <c:crosses val="autoZero"/>
        <c:auto val="1"/>
        <c:lblAlgn val="ctr"/>
        <c:lblOffset val="100"/>
        <c:noMultiLvlLbl val="0"/>
      </c:catAx>
      <c:valAx>
        <c:axId val="5554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2.0301762000000001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440"/>
        <c:axId val="555419360"/>
      </c:barChart>
      <c:catAx>
        <c:axId val="5554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9360"/>
        <c:crosses val="autoZero"/>
        <c:auto val="1"/>
        <c:lblAlgn val="ctr"/>
        <c:lblOffset val="100"/>
        <c:noMultiLvlLbl val="0"/>
      </c:catAx>
      <c:valAx>
        <c:axId val="555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418.61682000000002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952"/>
        <c:axId val="575712344"/>
      </c:barChart>
      <c:catAx>
        <c:axId val="5757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2344"/>
        <c:crosses val="autoZero"/>
        <c:auto val="1"/>
        <c:lblAlgn val="ctr"/>
        <c:lblOffset val="100"/>
        <c:noMultiLvlLbl val="0"/>
      </c:catAx>
      <c:valAx>
        <c:axId val="57571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2.0925264000000001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3912"/>
        <c:axId val="575718616"/>
      </c:barChart>
      <c:catAx>
        <c:axId val="5757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8616"/>
        <c:crosses val="autoZero"/>
        <c:auto val="1"/>
        <c:lblAlgn val="ctr"/>
        <c:lblOffset val="100"/>
        <c:noMultiLvlLbl val="0"/>
      </c:catAx>
      <c:valAx>
        <c:axId val="5757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20.141306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008"/>
        <c:axId val="575720184"/>
      </c:barChart>
      <c:catAx>
        <c:axId val="5757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0184"/>
        <c:crosses val="autoZero"/>
        <c:auto val="1"/>
        <c:lblAlgn val="ctr"/>
        <c:lblOffset val="100"/>
        <c:noMultiLvlLbl val="0"/>
      </c:catAx>
      <c:valAx>
        <c:axId val="5757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2.0301762000000001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400"/>
        <c:axId val="565658360"/>
      </c:barChart>
      <c:catAx>
        <c:axId val="5757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924.76469999999995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2280"/>
        <c:axId val="565657576"/>
      </c:barChart>
      <c:catAx>
        <c:axId val="56566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576"/>
        <c:crosses val="autoZero"/>
        <c:auto val="1"/>
        <c:lblAlgn val="ctr"/>
        <c:lblOffset val="100"/>
        <c:noMultiLvlLbl val="0"/>
      </c:catAx>
      <c:valAx>
        <c:axId val="5656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12.637734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376"/>
        <c:axId val="565660712"/>
      </c:barChart>
      <c:catAx>
        <c:axId val="5656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0712"/>
        <c:crosses val="autoZero"/>
        <c:auto val="1"/>
        <c:lblAlgn val="ctr"/>
        <c:lblOffset val="100"/>
        <c:noMultiLvlLbl val="0"/>
      </c:catAx>
      <c:valAx>
        <c:axId val="56566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김영석, ID : H1900629)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08:30:43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2766.4355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90.480255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42.614986000000002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74.748999999999995</v>
      </c>
      <c r="G8" s="59">
        <f>'DRIs DATA 입력'!G8</f>
        <v>9.2729999999999997</v>
      </c>
      <c r="H8" s="59">
        <f>'DRIs DATA 입력'!H8</f>
        <v>15.978999999999999</v>
      </c>
      <c r="I8" s="46"/>
      <c r="J8" s="59" t="s">
        <v>215</v>
      </c>
      <c r="K8" s="59">
        <f>'DRIs DATA 입력'!K8</f>
        <v>6.8520000000000003</v>
      </c>
      <c r="L8" s="59">
        <f>'DRIs DATA 입력'!L8</f>
        <v>17.844000000000001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814.11500000000001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28.223509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3.2008456999999999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418.61682000000002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188.49438000000001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2.395289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2.0925264000000001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20.141306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2.0301762000000001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924.76469999999995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12.637734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3.4243228000000001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2.8530557000000001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749.19039999999995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1653.0637999999999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7566.3227999999999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4584.9315999999999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140.97667999999999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176.40732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20.966152000000001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13.372363999999999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1076.6863000000001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9.5207940000000005E-2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4.5530825000000004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174.57602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111.21268000000001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J66" sqref="J6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293</v>
      </c>
      <c r="B1" s="61" t="s">
        <v>333</v>
      </c>
      <c r="G1" s="62" t="s">
        <v>334</v>
      </c>
      <c r="H1" s="61" t="s">
        <v>335</v>
      </c>
    </row>
    <row r="3" spans="1:27" x14ac:dyDescent="0.3">
      <c r="A3" s="68" t="s">
        <v>294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295</v>
      </c>
      <c r="B4" s="67"/>
      <c r="C4" s="67"/>
      <c r="E4" s="69" t="s">
        <v>296</v>
      </c>
      <c r="F4" s="70"/>
      <c r="G4" s="70"/>
      <c r="H4" s="71"/>
      <c r="J4" s="69" t="s">
        <v>297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298</v>
      </c>
      <c r="V4" s="67"/>
      <c r="W4" s="67"/>
      <c r="X4" s="67"/>
      <c r="Y4" s="67"/>
      <c r="Z4" s="67"/>
    </row>
    <row r="5" spans="1:27" x14ac:dyDescent="0.3">
      <c r="A5" s="65"/>
      <c r="B5" s="65" t="s">
        <v>299</v>
      </c>
      <c r="C5" s="65" t="s">
        <v>276</v>
      </c>
      <c r="E5" s="65"/>
      <c r="F5" s="65" t="s">
        <v>300</v>
      </c>
      <c r="G5" s="65" t="s">
        <v>301</v>
      </c>
      <c r="H5" s="65" t="s">
        <v>45</v>
      </c>
      <c r="J5" s="65"/>
      <c r="K5" s="65" t="s">
        <v>302</v>
      </c>
      <c r="L5" s="65" t="s">
        <v>303</v>
      </c>
      <c r="N5" s="65"/>
      <c r="O5" s="65" t="s">
        <v>279</v>
      </c>
      <c r="P5" s="65" t="s">
        <v>289</v>
      </c>
      <c r="Q5" s="65" t="s">
        <v>336</v>
      </c>
      <c r="R5" s="65" t="s">
        <v>278</v>
      </c>
      <c r="S5" s="65" t="s">
        <v>276</v>
      </c>
      <c r="U5" s="65"/>
      <c r="V5" s="65" t="s">
        <v>279</v>
      </c>
      <c r="W5" s="65" t="s">
        <v>289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295</v>
      </c>
      <c r="B6" s="65">
        <v>2200</v>
      </c>
      <c r="C6" s="65">
        <v>2766.4355</v>
      </c>
      <c r="E6" s="65" t="s">
        <v>337</v>
      </c>
      <c r="F6" s="65">
        <v>55</v>
      </c>
      <c r="G6" s="65">
        <v>15</v>
      </c>
      <c r="H6" s="65">
        <v>7</v>
      </c>
      <c r="J6" s="65" t="s">
        <v>304</v>
      </c>
      <c r="K6" s="65">
        <v>0.1</v>
      </c>
      <c r="L6" s="65">
        <v>4</v>
      </c>
      <c r="N6" s="65" t="s">
        <v>305</v>
      </c>
      <c r="O6" s="65">
        <v>50</v>
      </c>
      <c r="P6" s="65">
        <v>60</v>
      </c>
      <c r="Q6" s="65">
        <v>0</v>
      </c>
      <c r="R6" s="65">
        <v>0</v>
      </c>
      <c r="S6" s="65">
        <v>90.480255</v>
      </c>
      <c r="U6" s="65" t="s">
        <v>306</v>
      </c>
      <c r="V6" s="65">
        <v>0</v>
      </c>
      <c r="W6" s="65">
        <v>0</v>
      </c>
      <c r="X6" s="65">
        <v>25</v>
      </c>
      <c r="Y6" s="65">
        <v>0</v>
      </c>
      <c r="Z6" s="65">
        <v>42.614986000000002</v>
      </c>
    </row>
    <row r="7" spans="1:27" x14ac:dyDescent="0.3">
      <c r="E7" s="65" t="s">
        <v>338</v>
      </c>
      <c r="F7" s="65">
        <v>65</v>
      </c>
      <c r="G7" s="65">
        <v>30</v>
      </c>
      <c r="H7" s="65">
        <v>20</v>
      </c>
      <c r="J7" s="65" t="s">
        <v>307</v>
      </c>
      <c r="K7" s="65">
        <v>1</v>
      </c>
      <c r="L7" s="65">
        <v>10</v>
      </c>
    </row>
    <row r="8" spans="1:27" x14ac:dyDescent="0.3">
      <c r="E8" s="65" t="s">
        <v>339</v>
      </c>
      <c r="F8" s="65">
        <v>74.748999999999995</v>
      </c>
      <c r="G8" s="65">
        <v>9.2729999999999997</v>
      </c>
      <c r="H8" s="65">
        <v>15.978999999999999</v>
      </c>
      <c r="J8" s="65" t="s">
        <v>308</v>
      </c>
      <c r="K8" s="65">
        <v>6.8520000000000003</v>
      </c>
      <c r="L8" s="65">
        <v>17.844000000000001</v>
      </c>
    </row>
    <row r="13" spans="1:27" x14ac:dyDescent="0.3">
      <c r="A13" s="66" t="s">
        <v>309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310</v>
      </c>
      <c r="B14" s="67"/>
      <c r="C14" s="67"/>
      <c r="D14" s="67"/>
      <c r="E14" s="67"/>
      <c r="F14" s="67"/>
      <c r="H14" s="67" t="s">
        <v>311</v>
      </c>
      <c r="I14" s="67"/>
      <c r="J14" s="67"/>
      <c r="K14" s="67"/>
      <c r="L14" s="67"/>
      <c r="M14" s="67"/>
      <c r="O14" s="67" t="s">
        <v>340</v>
      </c>
      <c r="P14" s="67"/>
      <c r="Q14" s="67"/>
      <c r="R14" s="67"/>
      <c r="S14" s="67"/>
      <c r="T14" s="67"/>
      <c r="V14" s="67" t="s">
        <v>312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289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289</v>
      </c>
      <c r="K15" s="65" t="s">
        <v>277</v>
      </c>
      <c r="L15" s="65" t="s">
        <v>341</v>
      </c>
      <c r="M15" s="65" t="s">
        <v>276</v>
      </c>
      <c r="O15" s="65"/>
      <c r="P15" s="65" t="s">
        <v>279</v>
      </c>
      <c r="Q15" s="65" t="s">
        <v>342</v>
      </c>
      <c r="R15" s="65" t="s">
        <v>277</v>
      </c>
      <c r="S15" s="65" t="s">
        <v>278</v>
      </c>
      <c r="T15" s="65" t="s">
        <v>276</v>
      </c>
      <c r="V15" s="65"/>
      <c r="W15" s="65" t="s">
        <v>343</v>
      </c>
      <c r="X15" s="65" t="s">
        <v>289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344</v>
      </c>
      <c r="B16" s="65">
        <v>530</v>
      </c>
      <c r="C16" s="65">
        <v>750</v>
      </c>
      <c r="D16" s="65">
        <v>0</v>
      </c>
      <c r="E16" s="65">
        <v>3000</v>
      </c>
      <c r="F16" s="65">
        <v>814.11500000000001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28.223509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3.2008456999999999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418.61682000000002</v>
      </c>
    </row>
    <row r="23" spans="1:62" x14ac:dyDescent="0.3">
      <c r="A23" s="66" t="s">
        <v>313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314</v>
      </c>
      <c r="B24" s="67"/>
      <c r="C24" s="67"/>
      <c r="D24" s="67"/>
      <c r="E24" s="67"/>
      <c r="F24" s="67"/>
      <c r="H24" s="67" t="s">
        <v>315</v>
      </c>
      <c r="I24" s="67"/>
      <c r="J24" s="67"/>
      <c r="K24" s="67"/>
      <c r="L24" s="67"/>
      <c r="M24" s="67"/>
      <c r="O24" s="67" t="s">
        <v>316</v>
      </c>
      <c r="P24" s="67"/>
      <c r="Q24" s="67"/>
      <c r="R24" s="67"/>
      <c r="S24" s="67"/>
      <c r="T24" s="67"/>
      <c r="V24" s="67" t="s">
        <v>345</v>
      </c>
      <c r="W24" s="67"/>
      <c r="X24" s="67"/>
      <c r="Y24" s="67"/>
      <c r="Z24" s="67"/>
      <c r="AA24" s="67"/>
      <c r="AC24" s="67" t="s">
        <v>346</v>
      </c>
      <c r="AD24" s="67"/>
      <c r="AE24" s="67"/>
      <c r="AF24" s="67"/>
      <c r="AG24" s="67"/>
      <c r="AH24" s="67"/>
      <c r="AJ24" s="67" t="s">
        <v>347</v>
      </c>
      <c r="AK24" s="67"/>
      <c r="AL24" s="67"/>
      <c r="AM24" s="67"/>
      <c r="AN24" s="67"/>
      <c r="AO24" s="67"/>
      <c r="AQ24" s="67" t="s">
        <v>317</v>
      </c>
      <c r="AR24" s="67"/>
      <c r="AS24" s="67"/>
      <c r="AT24" s="67"/>
      <c r="AU24" s="67"/>
      <c r="AV24" s="67"/>
      <c r="AX24" s="67" t="s">
        <v>318</v>
      </c>
      <c r="AY24" s="67"/>
      <c r="AZ24" s="67"/>
      <c r="BA24" s="67"/>
      <c r="BB24" s="67"/>
      <c r="BC24" s="67"/>
      <c r="BE24" s="67" t="s">
        <v>319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342</v>
      </c>
      <c r="D25" s="65" t="s">
        <v>277</v>
      </c>
      <c r="E25" s="65" t="s">
        <v>328</v>
      </c>
      <c r="F25" s="65" t="s">
        <v>276</v>
      </c>
      <c r="H25" s="65"/>
      <c r="I25" s="65" t="s">
        <v>343</v>
      </c>
      <c r="J25" s="65" t="s">
        <v>289</v>
      </c>
      <c r="K25" s="65" t="s">
        <v>277</v>
      </c>
      <c r="L25" s="65" t="s">
        <v>278</v>
      </c>
      <c r="M25" s="65" t="s">
        <v>326</v>
      </c>
      <c r="O25" s="65"/>
      <c r="P25" s="65" t="s">
        <v>279</v>
      </c>
      <c r="Q25" s="65" t="s">
        <v>289</v>
      </c>
      <c r="R25" s="65" t="s">
        <v>336</v>
      </c>
      <c r="S25" s="65" t="s">
        <v>278</v>
      </c>
      <c r="T25" s="65" t="s">
        <v>276</v>
      </c>
      <c r="V25" s="65"/>
      <c r="W25" s="65" t="s">
        <v>279</v>
      </c>
      <c r="X25" s="65" t="s">
        <v>289</v>
      </c>
      <c r="Y25" s="65" t="s">
        <v>277</v>
      </c>
      <c r="Z25" s="65" t="s">
        <v>348</v>
      </c>
      <c r="AA25" s="65" t="s">
        <v>276</v>
      </c>
      <c r="AC25" s="65"/>
      <c r="AD25" s="65" t="s">
        <v>279</v>
      </c>
      <c r="AE25" s="65" t="s">
        <v>289</v>
      </c>
      <c r="AF25" s="65" t="s">
        <v>277</v>
      </c>
      <c r="AG25" s="65" t="s">
        <v>348</v>
      </c>
      <c r="AH25" s="65" t="s">
        <v>276</v>
      </c>
      <c r="AJ25" s="65"/>
      <c r="AK25" s="65" t="s">
        <v>279</v>
      </c>
      <c r="AL25" s="65" t="s">
        <v>289</v>
      </c>
      <c r="AM25" s="65" t="s">
        <v>277</v>
      </c>
      <c r="AN25" s="65" t="s">
        <v>348</v>
      </c>
      <c r="AO25" s="65" t="s">
        <v>326</v>
      </c>
      <c r="AQ25" s="65"/>
      <c r="AR25" s="65" t="s">
        <v>349</v>
      </c>
      <c r="AS25" s="65" t="s">
        <v>289</v>
      </c>
      <c r="AT25" s="65" t="s">
        <v>277</v>
      </c>
      <c r="AU25" s="65" t="s">
        <v>278</v>
      </c>
      <c r="AV25" s="65" t="s">
        <v>276</v>
      </c>
      <c r="AX25" s="65"/>
      <c r="AY25" s="65" t="s">
        <v>349</v>
      </c>
      <c r="AZ25" s="65" t="s">
        <v>289</v>
      </c>
      <c r="BA25" s="65" t="s">
        <v>329</v>
      </c>
      <c r="BB25" s="65" t="s">
        <v>278</v>
      </c>
      <c r="BC25" s="65" t="s">
        <v>350</v>
      </c>
      <c r="BE25" s="65"/>
      <c r="BF25" s="65" t="s">
        <v>343</v>
      </c>
      <c r="BG25" s="65" t="s">
        <v>342</v>
      </c>
      <c r="BH25" s="65" t="s">
        <v>277</v>
      </c>
      <c r="BI25" s="65" t="s">
        <v>341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188.49438000000001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2.395289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2.0925264000000001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20.141306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2.0301762000000001</v>
      </c>
      <c r="AJ26" s="65" t="s">
        <v>320</v>
      </c>
      <c r="AK26" s="65">
        <v>320</v>
      </c>
      <c r="AL26" s="65">
        <v>400</v>
      </c>
      <c r="AM26" s="65">
        <v>0</v>
      </c>
      <c r="AN26" s="65">
        <v>1000</v>
      </c>
      <c r="AO26" s="65">
        <v>924.76469999999995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12.637734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3.4243228000000001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2.8530557000000001</v>
      </c>
    </row>
    <row r="33" spans="1:68" x14ac:dyDescent="0.3">
      <c r="A33" s="66" t="s">
        <v>321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322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289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289</v>
      </c>
      <c r="K35" s="65" t="s">
        <v>277</v>
      </c>
      <c r="L35" s="65" t="s">
        <v>348</v>
      </c>
      <c r="M35" s="65" t="s">
        <v>276</v>
      </c>
      <c r="O35" s="65"/>
      <c r="P35" s="65" t="s">
        <v>327</v>
      </c>
      <c r="Q35" s="65" t="s">
        <v>289</v>
      </c>
      <c r="R35" s="65" t="s">
        <v>277</v>
      </c>
      <c r="S35" s="65" t="s">
        <v>278</v>
      </c>
      <c r="T35" s="65" t="s">
        <v>350</v>
      </c>
      <c r="V35" s="65"/>
      <c r="W35" s="65" t="s">
        <v>279</v>
      </c>
      <c r="X35" s="65" t="s">
        <v>289</v>
      </c>
      <c r="Y35" s="65" t="s">
        <v>277</v>
      </c>
      <c r="Z35" s="65" t="s">
        <v>328</v>
      </c>
      <c r="AA35" s="65" t="s">
        <v>276</v>
      </c>
      <c r="AC35" s="65"/>
      <c r="AD35" s="65" t="s">
        <v>279</v>
      </c>
      <c r="AE35" s="65" t="s">
        <v>289</v>
      </c>
      <c r="AF35" s="65" t="s">
        <v>277</v>
      </c>
      <c r="AG35" s="65" t="s">
        <v>278</v>
      </c>
      <c r="AH35" s="65" t="s">
        <v>276</v>
      </c>
      <c r="AJ35" s="65"/>
      <c r="AK35" s="65" t="s">
        <v>349</v>
      </c>
      <c r="AL35" s="65" t="s">
        <v>289</v>
      </c>
      <c r="AM35" s="65" t="s">
        <v>336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749.19039999999995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1653.0637999999999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7566.3227999999999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4584.9315999999999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140.97667999999999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176.40732</v>
      </c>
    </row>
    <row r="43" spans="1:68" x14ac:dyDescent="0.3">
      <c r="A43" s="66" t="s">
        <v>280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281</v>
      </c>
      <c r="B44" s="67"/>
      <c r="C44" s="67"/>
      <c r="D44" s="67"/>
      <c r="E44" s="67"/>
      <c r="F44" s="67"/>
      <c r="H44" s="67" t="s">
        <v>351</v>
      </c>
      <c r="I44" s="67"/>
      <c r="J44" s="67"/>
      <c r="K44" s="67"/>
      <c r="L44" s="67"/>
      <c r="M44" s="67"/>
      <c r="O44" s="67" t="s">
        <v>282</v>
      </c>
      <c r="P44" s="67"/>
      <c r="Q44" s="67"/>
      <c r="R44" s="67"/>
      <c r="S44" s="67"/>
      <c r="T44" s="67"/>
      <c r="V44" s="67" t="s">
        <v>283</v>
      </c>
      <c r="W44" s="67"/>
      <c r="X44" s="67"/>
      <c r="Y44" s="67"/>
      <c r="Z44" s="67"/>
      <c r="AA44" s="67"/>
      <c r="AC44" s="67" t="s">
        <v>284</v>
      </c>
      <c r="AD44" s="67"/>
      <c r="AE44" s="67"/>
      <c r="AF44" s="67"/>
      <c r="AG44" s="67"/>
      <c r="AH44" s="67"/>
      <c r="AJ44" s="67" t="s">
        <v>285</v>
      </c>
      <c r="AK44" s="67"/>
      <c r="AL44" s="67"/>
      <c r="AM44" s="67"/>
      <c r="AN44" s="67"/>
      <c r="AO44" s="67"/>
      <c r="AQ44" s="67" t="s">
        <v>286</v>
      </c>
      <c r="AR44" s="67"/>
      <c r="AS44" s="67"/>
      <c r="AT44" s="67"/>
      <c r="AU44" s="67"/>
      <c r="AV44" s="67"/>
      <c r="AX44" s="67" t="s">
        <v>287</v>
      </c>
      <c r="AY44" s="67"/>
      <c r="AZ44" s="67"/>
      <c r="BA44" s="67"/>
      <c r="BB44" s="67"/>
      <c r="BC44" s="67"/>
      <c r="BE44" s="67" t="s">
        <v>288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289</v>
      </c>
      <c r="D45" s="65" t="s">
        <v>336</v>
      </c>
      <c r="E45" s="65" t="s">
        <v>278</v>
      </c>
      <c r="F45" s="65" t="s">
        <v>276</v>
      </c>
      <c r="H45" s="65"/>
      <c r="I45" s="65" t="s">
        <v>279</v>
      </c>
      <c r="J45" s="65" t="s">
        <v>289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289</v>
      </c>
      <c r="R45" s="65" t="s">
        <v>277</v>
      </c>
      <c r="S45" s="65" t="s">
        <v>278</v>
      </c>
      <c r="T45" s="65" t="s">
        <v>350</v>
      </c>
      <c r="V45" s="65"/>
      <c r="W45" s="65" t="s">
        <v>279</v>
      </c>
      <c r="X45" s="65" t="s">
        <v>289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352</v>
      </c>
      <c r="AF45" s="65" t="s">
        <v>336</v>
      </c>
      <c r="AG45" s="65" t="s">
        <v>278</v>
      </c>
      <c r="AH45" s="65" t="s">
        <v>353</v>
      </c>
      <c r="AJ45" s="65"/>
      <c r="AK45" s="65" t="s">
        <v>279</v>
      </c>
      <c r="AL45" s="65" t="s">
        <v>289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289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289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289</v>
      </c>
      <c r="BH45" s="65" t="s">
        <v>354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20.966152000000001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13.372363999999999</v>
      </c>
      <c r="O46" s="65" t="s">
        <v>290</v>
      </c>
      <c r="P46" s="65">
        <v>600</v>
      </c>
      <c r="Q46" s="65">
        <v>800</v>
      </c>
      <c r="R46" s="65">
        <v>0</v>
      </c>
      <c r="S46" s="65">
        <v>10000</v>
      </c>
      <c r="T46" s="65">
        <v>1076.6863000000001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9.5207940000000005E-2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4.5530825000000004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174.57602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111.21268000000001</v>
      </c>
      <c r="AX46" s="65" t="s">
        <v>291</v>
      </c>
      <c r="AY46" s="65"/>
      <c r="AZ46" s="65"/>
      <c r="BA46" s="65"/>
      <c r="BB46" s="65"/>
      <c r="BC46" s="65"/>
      <c r="BE46" s="65" t="s">
        <v>292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6" sqref="H26"/>
    </sheetView>
  </sheetViews>
  <sheetFormatPr defaultRowHeight="16.5" x14ac:dyDescent="0.3"/>
  <sheetData>
    <row r="1" spans="1:113" ht="15.7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331</v>
      </c>
      <c r="B2" s="61" t="s">
        <v>332</v>
      </c>
      <c r="C2" s="61" t="s">
        <v>330</v>
      </c>
      <c r="D2" s="61">
        <v>53</v>
      </c>
      <c r="E2" s="61">
        <v>2766.4355</v>
      </c>
      <c r="F2" s="61">
        <v>423.27157999999997</v>
      </c>
      <c r="G2" s="61">
        <v>52.507731999999997</v>
      </c>
      <c r="H2" s="61">
        <v>34.952399999999997</v>
      </c>
      <c r="I2" s="61">
        <v>17.555330000000001</v>
      </c>
      <c r="J2" s="61">
        <v>90.480255</v>
      </c>
      <c r="K2" s="61">
        <v>60.450203000000002</v>
      </c>
      <c r="L2" s="61">
        <v>30.030052000000001</v>
      </c>
      <c r="M2" s="61">
        <v>42.614986000000002</v>
      </c>
      <c r="N2" s="61">
        <v>4.8069673000000002</v>
      </c>
      <c r="O2" s="61">
        <v>23.186836</v>
      </c>
      <c r="P2" s="61">
        <v>1663.0942</v>
      </c>
      <c r="Q2" s="61">
        <v>34.625216999999999</v>
      </c>
      <c r="R2" s="61">
        <v>814.11500000000001</v>
      </c>
      <c r="S2" s="61">
        <v>131.00948</v>
      </c>
      <c r="T2" s="61">
        <v>8197.2659999999996</v>
      </c>
      <c r="U2" s="61">
        <v>3.2008456999999999</v>
      </c>
      <c r="V2" s="61">
        <v>28.223509</v>
      </c>
      <c r="W2" s="61">
        <v>418.61682000000002</v>
      </c>
      <c r="X2" s="61">
        <v>188.49438000000001</v>
      </c>
      <c r="Y2" s="61">
        <v>2.395289</v>
      </c>
      <c r="Z2" s="61">
        <v>2.0925264000000001</v>
      </c>
      <c r="AA2" s="61">
        <v>20.141306</v>
      </c>
      <c r="AB2" s="61">
        <v>2.0301762000000001</v>
      </c>
      <c r="AC2" s="61">
        <v>924.76469999999995</v>
      </c>
      <c r="AD2" s="61">
        <v>12.637734</v>
      </c>
      <c r="AE2" s="61">
        <v>3.4243228000000001</v>
      </c>
      <c r="AF2" s="61">
        <v>2.8530557000000001</v>
      </c>
      <c r="AG2" s="61">
        <v>749.19039999999995</v>
      </c>
      <c r="AH2" s="61">
        <v>473.12383999999997</v>
      </c>
      <c r="AI2" s="61">
        <v>276.06659999999999</v>
      </c>
      <c r="AJ2" s="61">
        <v>1653.0637999999999</v>
      </c>
      <c r="AK2" s="61">
        <v>7566.3227999999999</v>
      </c>
      <c r="AL2" s="61">
        <v>140.97667999999999</v>
      </c>
      <c r="AM2" s="61">
        <v>4584.9315999999999</v>
      </c>
      <c r="AN2" s="61">
        <v>176.40732</v>
      </c>
      <c r="AO2" s="61">
        <v>20.966152000000001</v>
      </c>
      <c r="AP2" s="61">
        <v>16.743863999999999</v>
      </c>
      <c r="AQ2" s="61">
        <v>4.2222885999999997</v>
      </c>
      <c r="AR2" s="61">
        <v>13.372363999999999</v>
      </c>
      <c r="AS2" s="61">
        <v>1076.6863000000001</v>
      </c>
      <c r="AT2" s="61">
        <v>9.5207940000000005E-2</v>
      </c>
      <c r="AU2" s="61">
        <v>4.5530825000000004</v>
      </c>
      <c r="AV2" s="61">
        <v>174.57602</v>
      </c>
      <c r="AW2" s="61">
        <v>111.21268000000001</v>
      </c>
      <c r="AX2" s="61">
        <v>0.15612290000000001</v>
      </c>
      <c r="AY2" s="61">
        <v>1.9277785999999999</v>
      </c>
      <c r="AZ2" s="61">
        <v>479.52730000000003</v>
      </c>
      <c r="BA2" s="61">
        <v>53.226031999999996</v>
      </c>
      <c r="BB2" s="61">
        <v>13.261164000000001</v>
      </c>
      <c r="BC2" s="61">
        <v>15.425297</v>
      </c>
      <c r="BD2" s="61">
        <v>24.511704999999999</v>
      </c>
      <c r="BE2" s="61">
        <v>1.7861811000000001</v>
      </c>
      <c r="BF2" s="61">
        <v>12.006023000000001</v>
      </c>
      <c r="BG2" s="61">
        <v>2.7754896000000001E-3</v>
      </c>
      <c r="BH2" s="61">
        <v>1.3773291999999999E-2</v>
      </c>
      <c r="BI2" s="61">
        <v>1.4765402E-2</v>
      </c>
      <c r="BJ2" s="61">
        <v>0.11173855000000001</v>
      </c>
      <c r="BK2" s="61">
        <v>2.1349920000000001E-4</v>
      </c>
      <c r="BL2" s="61">
        <v>0.60535850000000002</v>
      </c>
      <c r="BM2" s="61">
        <v>4.4726524000000003</v>
      </c>
      <c r="BN2" s="61">
        <v>1.3604582999999999</v>
      </c>
      <c r="BO2" s="61">
        <v>87.814750000000004</v>
      </c>
      <c r="BP2" s="61">
        <v>13.404756000000001</v>
      </c>
      <c r="BQ2" s="61">
        <v>29.575154999999999</v>
      </c>
      <c r="BR2" s="61">
        <v>112.49084000000001</v>
      </c>
      <c r="BS2" s="61">
        <v>52.846428000000003</v>
      </c>
      <c r="BT2" s="61">
        <v>17.683712</v>
      </c>
      <c r="BU2" s="61">
        <v>0.19176582</v>
      </c>
      <c r="BV2" s="61">
        <v>1.5638992000000001E-2</v>
      </c>
      <c r="BW2" s="61">
        <v>1.1966711999999999</v>
      </c>
      <c r="BX2" s="61">
        <v>1.5576787999999999</v>
      </c>
      <c r="BY2" s="61">
        <v>0.17017684999999999</v>
      </c>
      <c r="BZ2" s="61">
        <v>1.6336375E-3</v>
      </c>
      <c r="CA2" s="61">
        <v>1.6447860999999999</v>
      </c>
      <c r="CB2" s="61">
        <v>5.095881E-3</v>
      </c>
      <c r="CC2" s="61">
        <v>0.1845724</v>
      </c>
      <c r="CD2" s="61">
        <v>1.3246720000000001</v>
      </c>
      <c r="CE2" s="61">
        <v>0.20194562999999999</v>
      </c>
      <c r="CF2" s="61">
        <v>5.2668503999999998E-2</v>
      </c>
      <c r="CG2" s="61">
        <v>1.2449999E-6</v>
      </c>
      <c r="CH2" s="61">
        <v>1.4730917E-2</v>
      </c>
      <c r="CI2" s="61">
        <v>2.5332670000000001E-3</v>
      </c>
      <c r="CJ2" s="61">
        <v>3.3418643000000001</v>
      </c>
      <c r="CK2" s="61">
        <v>5.6500285999999997E-2</v>
      </c>
      <c r="CL2" s="61">
        <v>2.0566125</v>
      </c>
      <c r="CM2" s="61">
        <v>4.4948360000000003</v>
      </c>
      <c r="CN2" s="61">
        <v>3414.7148000000002</v>
      </c>
      <c r="CO2" s="61">
        <v>6054.8945000000003</v>
      </c>
      <c r="CP2" s="61">
        <v>3731.9349999999999</v>
      </c>
      <c r="CQ2" s="61">
        <v>1138.7737999999999</v>
      </c>
      <c r="CR2" s="61">
        <v>700.20180000000005</v>
      </c>
      <c r="CS2" s="61">
        <v>530.05786000000001</v>
      </c>
      <c r="CT2" s="61">
        <v>3583.6030000000001</v>
      </c>
      <c r="CU2" s="61">
        <v>2221.7292000000002</v>
      </c>
      <c r="CV2" s="61">
        <v>1594.4003</v>
      </c>
      <c r="CW2" s="61">
        <v>2516.4926999999998</v>
      </c>
      <c r="CX2" s="61">
        <v>762.98284999999998</v>
      </c>
      <c r="CY2" s="61">
        <v>4125.8374000000003</v>
      </c>
      <c r="CZ2" s="61">
        <v>1984.627</v>
      </c>
      <c r="DA2" s="61">
        <v>5694.1684999999998</v>
      </c>
      <c r="DB2" s="61">
        <v>4794.8706000000002</v>
      </c>
      <c r="DC2" s="61">
        <v>8683.9490000000005</v>
      </c>
      <c r="DD2" s="61">
        <v>13830.145500000001</v>
      </c>
      <c r="DE2" s="61">
        <v>2722.4792000000002</v>
      </c>
      <c r="DF2" s="61">
        <v>5591.26</v>
      </c>
      <c r="DG2" s="61">
        <v>3258.2964000000002</v>
      </c>
      <c r="DH2" s="61">
        <v>149.03023999999999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53.226031999999996</v>
      </c>
      <c r="B6">
        <f>BB2</f>
        <v>13.261164000000001</v>
      </c>
      <c r="C6">
        <f>BC2</f>
        <v>15.425297</v>
      </c>
      <c r="D6">
        <f>BD2</f>
        <v>24.511704999999999</v>
      </c>
    </row>
    <row r="7" spans="1:113" x14ac:dyDescent="0.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14" sqref="M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24749</v>
      </c>
      <c r="C2" s="56">
        <f ca="1">YEAR(TODAY())-YEAR(B2)+IF(TODAY()&gt;=DATE(YEAR(TODAY()),MONTH(B2),DAY(B2)),0,-1)</f>
        <v>53</v>
      </c>
      <c r="E2" s="52">
        <v>175.4</v>
      </c>
      <c r="F2" s="53" t="s">
        <v>275</v>
      </c>
      <c r="G2" s="52">
        <v>82.5</v>
      </c>
      <c r="H2" s="51" t="s">
        <v>40</v>
      </c>
      <c r="I2" s="72">
        <f>ROUND(G3/E3^2,1)</f>
        <v>26.8</v>
      </c>
    </row>
    <row r="3" spans="1:9" x14ac:dyDescent="0.3">
      <c r="E3" s="51">
        <f>E2/100</f>
        <v>1.754</v>
      </c>
      <c r="F3" s="51" t="s">
        <v>39</v>
      </c>
      <c r="G3" s="51">
        <f>G2</f>
        <v>82.5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김영석, ID : H1900629)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08:30:43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44270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53</v>
      </c>
      <c r="G12" s="94"/>
      <c r="H12" s="94"/>
      <c r="I12" s="94"/>
      <c r="K12" s="123">
        <f>'개인정보 및 신체계측 입력'!E2</f>
        <v>175.4</v>
      </c>
      <c r="L12" s="124"/>
      <c r="M12" s="117">
        <f>'개인정보 및 신체계측 입력'!G2</f>
        <v>82.5</v>
      </c>
      <c r="N12" s="118"/>
      <c r="O12" s="113" t="s">
        <v>270</v>
      </c>
      <c r="P12" s="107"/>
      <c r="Q12" s="90">
        <f>'개인정보 및 신체계측 입력'!I2</f>
        <v>26.8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김영석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74.748999999999995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9.2729999999999997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15.978999999999999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17.8</v>
      </c>
      <c r="L72" s="36" t="s">
        <v>52</v>
      </c>
      <c r="M72" s="36">
        <f>ROUND('DRIs DATA'!K8,1)</f>
        <v>6.9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108.55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235.2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188.49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135.35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93.65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504.42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209.66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2021-07-06T00:21:14Z</dcterms:modified>
</cp:coreProperties>
</file>