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<sst xmlns="http://schemas.openxmlformats.org/spreadsheetml/2006/main" count="692" uniqueCount="338">
  <si>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</si>
  <si>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</si>
  <si>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</si>
  <si>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</si>
  <si>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</si>
  <si>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</si>
  <si>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</si>
  <si>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</si>
  <si>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</si>
  <si>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</si>
  <si>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</si>
  <si>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</si>
  <si>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</si>
  <si>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</si>
  <si>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</si>
  <si>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</si>
  <si>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</si>
  <si>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</si>
  <si>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</si>
  <si>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</si>
  <si>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</si>
  <si>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</si>
  <si>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</si>
  <si>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</si>
  <si>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</si>
  <si>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</si>
  <si>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</si>
  <si>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</si>
  <si>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</si>
  <si>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</si>
  <si>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</si>
  <si>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</si>
  <si>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</si>
  <si>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</si>
  <si>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</si>
  <si>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</si>
  <si>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</si>
  <si>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</si>
  <si>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</si>
  <si>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</si>
  <si>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</si>
  <si>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</si>
  <si>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</si>
  <si>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</si>
  <si>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</si>
  <si>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</si>
  <si>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</si>
  <si>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</si>
  <si>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</si>
  <si>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</si>
  <si>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</si>
  <si>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</si>
  <si>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</si>
  <si>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</si>
  <si>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</si>
  <si>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</si>
  <si>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</si>
  <si>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</si>
  <si>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</si>
  <si>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</si>
  <si>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</si>
  <si>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</si>
  <si>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</si>
  <si>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</si>
  <si>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</si>
  <si>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</si>
  <si>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</si>
  <si>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</si>
  <si>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</si>
  <si>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</si>
  <si>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</si>
  <si>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</si>
  <si>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</si>
  <si>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</si>
  <si>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</si>
  <si>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</si>
  <si>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</si>
  <si>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</si>
  <si>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</si>
  <si>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</si>
  <si>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</si>
  <si>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</si>
  <si>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</si>
  <si>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</si>
  <si>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</si>
  <si>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</si>
  <si>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</si>
  <si>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</si>
  <si>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</si>
  <si>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</si>
  <si>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</si>
  <si>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</si>
  <si>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</si>
  <si>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</si>
  <si>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</si>
  <si>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</si>
  <si>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</si>
  <si>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</si>
  <si>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</si>
  <si>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</si>
  <si>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</si>
  <si>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</si>
  <si>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</si>
  <si>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</si>
  <si>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</si>
  <si>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</si>
  <si>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</si>
  <si>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</si>
  <si>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</si>
  <si>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</si>
  <si>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</si>
  <si>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</si>
  <si>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</si>
  <si>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</si>
  <si>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</si>
  <si>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</si>
  <si>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</si>
  <si>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</si>
  <si>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</si>
  <si>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</si>
  <si>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</si>
  <si>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</si>
  <si>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</si>
  <si>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</si>
  <si>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</si>
  <si>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</si>
  <si>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</si>
  <si>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</si>
  <si>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</si>
  <si>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</si>
  <si>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</si>
  <si>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</si>
  <si>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</si>
  <si>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</si>
  <si>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</si>
  <si>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</si>
  <si>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</si>
  <si>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</si>
  <si>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</si>
  <si>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</si>
  <si>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</si>
  <si>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</si>
  <si>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</si>
  <si>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</si>
  <si>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</si>
  <si>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</si>
  <si>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</si>
  <si>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</si>
  <si>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</si>
  <si>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</si>
  <si>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</si>
  <si>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</si>
  <si>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</si>
  <si>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</si>
  <si>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</si>
  <si>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</si>
  <si>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</si>
  <si>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</si>
  <si>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</si>
  <si>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</si>
  <si>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</si>
  <si>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</si>
  <si>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</si>
  <si>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</si>
  <si>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</si>
  <si>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</si>
  <si>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</si>
  <si>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</si>
  <si>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</si>
  <si>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</si>
  <si>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</si>
  <si>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</si>
  <si>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</si>
  <si>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</si>
  <si>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</si>
  <si>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</si>
  <si>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</si>
  <si>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</si>
  <si>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</si>
  <si>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</si>
  <si>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</si>
  <si>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</si>
  <si>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</si>
  <si>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</si>
  <si>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</si>
  <si>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</si>
  <si>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</si>
  <si>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</si>
  <si>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</si>
  <si>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</si>
  <si>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</si>
  <si>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</si>
  <si>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</si>
  <si>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</si>
  <si>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</si>
  <si>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</si>
  <si>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</si>
  <si>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</si>
  <si>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</si>
  <si>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</si>
  <si>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</si>
  <si>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</si>
  <si>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</si>
  <si>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</si>
  <si>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</si>
  <si>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</si>
  <si>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</si>
  <si>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</si>
  <si>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</si>
  <si>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</si>
  <si>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</si>
  <si>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</si>
  <si>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</si>
  <si>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</si>
  <si>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</si>
  <si>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</si>
  <si>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</si>
  <si>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</si>
  <si>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</si>
  <si>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</si>
  <si>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</si>
  <si>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</si>
  <si>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</si>
  <si>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</si>
  <si>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</si>
  <si>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</si>
  <si>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</si>
  <si>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</si>
  <si>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</si>
  <si>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</si>
  <si>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</si>
  <si>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</si>
  <si>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</si>
  <si>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</si>
  <si>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</si>
  <si>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</si>
  <si>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</si>
  <si>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</si>
  <si>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</si>
  <si>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</si>
  <si>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</si>
  <si>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</si>
  <si>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</si>
  <si>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</si>
  <si>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</si>
  <si>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</si>
  <si>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</si>
  <si>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</si>
  <si>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</si>
  <si>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</si>
  <si>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</si>
  <si>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</si>
  <si>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</si>
  <si>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</si>
  <si>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</si>
  <si>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</si>
  <si>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</si>
  <si>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</si>
  <si>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</si>
  <si>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</si>
  <si>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</si>
  <si>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</si>
  <si>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</si>
  <si>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</si>
  <si>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</si>
  <si>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</si>
  <si>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</si>
  <si>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</si>
  <si>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</si>
  <si>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</si>
  <si>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</si>
  <si>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</si>
  <si>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</si>
  <si>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</si>
  <si>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</si>
  <si>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</si>
  <si>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</si>
  <si>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</si>
  <si>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</si>
  <si>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</si>
  <si>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</si>
  <si>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</si>
  <si>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</si>
  <si>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</si>
  <si>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</si>
  <si>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</si>
  <si>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</si>
  <si>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</si>
  <si>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</si>
  <si>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</si>
  <si>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</si>
  <si>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</si>
  <si>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</si>
  <si>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</si>
  <si>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</si>
  <si>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</si>
  <si>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</si>
  <si>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</si>
  <si>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</si>
  <si>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</si>
  <si>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</si>
  <si>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</si>
  <si>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</si>
  <si>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</si>
  <si>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</si>
  <si>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</si>
  <si>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</si>
  <si>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</si>
  <si>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</si>
  <si>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</si>
  <si>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</si>
  <si>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</si>
  <si>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</si>
  <si>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</si>
  <si>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</si>
  <si>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</si>
  <si>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</si>
  <si>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</si>
  <si>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</si>
  <si>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</si>
  <si>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</si>
  <si>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</si>
  <si>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</si>
  <si>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</si>
  <si>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</si>
  <si>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</si>
  <si>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</si>
  <si>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</si>
  <si>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</si>
  <si>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</si>
  <si>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</si>
  <si>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</si>
  <si>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</si>
  <si>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M</t>
  </si>
  <si>
    <t>(설문지 : FFQ 95문항 설문지, 사용자 : 김영춘, ID : H1900630)</t>
  </si>
  <si>
    <t>2021년 07월 02일 08:29:08</t>
  </si>
  <si>
    <t>H1900630</t>
  </si>
  <si>
    <t>김영춘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</si>
</sst>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96.497060000000005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3.7476351000000001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2.0930064000000002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1705.3737000000001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3961.0504999999998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313.05252000000002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181.05735999999999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16.299254999999999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1456.2692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0.108846225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4.9267979999999998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32.678370000000001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571.79949999999997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115.93322999999999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6.4550000000000001</c:v>
                </c:pt>
                <c:pt idx="1">
                  <c:v>13.19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19.927109000000002</c:v>
                </c:pt>
                <c:pt idx="1">
                  <c:v>20.021750000000001</c:v>
                </c:pt>
                <c:pt idx="2">
                  <c:v>15.391396500000001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641.15980000000002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19.034230000000001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72.510999999999996</c:v>
                </c:pt>
                <c:pt idx="1">
                  <c:v>10.486000000000001</c:v>
                </c:pt>
                <c:pt idx="2">
                  <c:v>17.003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2644.0527000000002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126.54564999999999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773.91340000000002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5.1077149999999998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7460.3603999999996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19.053052999999998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2.2428859999999999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243.49664000000001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2.0021572000000001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20.21998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2.2428859999999999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671.19713999999999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13.026097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김영춘, ID : H1900630)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08:29:08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2644.0527000000002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96.497060000000005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32.678370000000001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72.510999999999996</v>
      </c>
      <c r="G8" s="59">
        <f>'DRIs DATA 입력'!G8</f>
        <v>10.486000000000001</v>
      </c>
      <c r="H8" s="59">
        <f>'DRIs DATA 입력'!H8</f>
        <v>17.003</v>
      </c>
      <c r="I8" s="46"/>
      <c r="J8" s="59" t="s">
        <v>215</v>
      </c>
      <c r="K8" s="59">
        <f>'DRIs DATA 입력'!K8</f>
        <v>6.4550000000000001</v>
      </c>
      <c r="L8" s="59">
        <f>'DRIs DATA 입력'!L8</f>
        <v>13.19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641.15980000000002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19.034230000000001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5.1077149999999998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243.49664000000001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126.54564999999999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2.4874740000000002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2.0021572000000001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20.21998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2.2428859999999999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671.19713999999999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13.026097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3.7476351000000001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2.0930064000000002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773.91340000000002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1705.3737000000001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7460.3603999999996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3961.0504999999998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313.05252000000002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181.05735999999999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19.053052999999998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16.299254999999999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1456.2692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0.108846225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4.9267979999999998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571.79949999999997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115.93322999999999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334</v>
      </c>
      <c r="G1" s="62" t="s">
        <v>295</v>
      </c>
      <c r="H1" s="61" t="s">
        <v>335</v>
      </c>
    </row>
    <row r="3" spans="1:27" x14ac:dyDescent="0.3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276</v>
      </c>
      <c r="E5" s="65"/>
      <c r="F5" s="65" t="s">
        <v>302</v>
      </c>
      <c r="G5" s="65" t="s">
        <v>303</v>
      </c>
      <c r="H5" s="65" t="s">
        <v>45</v>
      </c>
      <c r="J5" s="65"/>
      <c r="K5" s="65" t="s">
        <v>304</v>
      </c>
      <c r="L5" s="65" t="s">
        <v>305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290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297</v>
      </c>
      <c r="B6" s="65">
        <v>2000</v>
      </c>
      <c r="C6" s="65">
        <v>2644.0527000000002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45</v>
      </c>
      <c r="P6" s="65">
        <v>55</v>
      </c>
      <c r="Q6" s="65">
        <v>0</v>
      </c>
      <c r="R6" s="65">
        <v>0</v>
      </c>
      <c r="S6" s="65">
        <v>96.497060000000005</v>
      </c>
      <c r="U6" s="65" t="s">
        <v>308</v>
      </c>
      <c r="V6" s="65">
        <v>0</v>
      </c>
      <c r="W6" s="65">
        <v>0</v>
      </c>
      <c r="X6" s="65">
        <v>25</v>
      </c>
      <c r="Y6" s="65">
        <v>0</v>
      </c>
      <c r="Z6" s="65">
        <v>32.678370000000001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72.510999999999996</v>
      </c>
      <c r="G8" s="65">
        <v>10.486000000000001</v>
      </c>
      <c r="H8" s="65">
        <v>17.003</v>
      </c>
      <c r="J8" s="65" t="s">
        <v>310</v>
      </c>
      <c r="K8" s="65">
        <v>6.4550000000000001</v>
      </c>
      <c r="L8" s="65">
        <v>13.19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290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290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290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290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316</v>
      </c>
      <c r="B16" s="65">
        <v>500</v>
      </c>
      <c r="C16" s="65">
        <v>700</v>
      </c>
      <c r="D16" s="65">
        <v>0</v>
      </c>
      <c r="E16" s="65">
        <v>3000</v>
      </c>
      <c r="F16" s="65">
        <v>641.15980000000002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19.034230000000001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5.1077149999999998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243.49664000000001</v>
      </c>
    </row>
    <row r="23" spans="1:62" x14ac:dyDescent="0.3">
      <c r="A23" s="66" t="s">
        <v>317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318</v>
      </c>
      <c r="B24" s="67"/>
      <c r="C24" s="67"/>
      <c r="D24" s="67"/>
      <c r="E24" s="67"/>
      <c r="F24" s="67"/>
      <c r="H24" s="67" t="s">
        <v>319</v>
      </c>
      <c r="I24" s="67"/>
      <c r="J24" s="67"/>
      <c r="K24" s="67"/>
      <c r="L24" s="67"/>
      <c r="M24" s="67"/>
      <c r="O24" s="67" t="s">
        <v>320</v>
      </c>
      <c r="P24" s="67"/>
      <c r="Q24" s="67"/>
      <c r="R24" s="67"/>
      <c r="S24" s="67"/>
      <c r="T24" s="67"/>
      <c r="V24" s="67" t="s">
        <v>321</v>
      </c>
      <c r="W24" s="67"/>
      <c r="X24" s="67"/>
      <c r="Y24" s="67"/>
      <c r="Z24" s="67"/>
      <c r="AA24" s="67"/>
      <c r="AC24" s="67" t="s">
        <v>322</v>
      </c>
      <c r="AD24" s="67"/>
      <c r="AE24" s="67"/>
      <c r="AF24" s="67"/>
      <c r="AG24" s="67"/>
      <c r="AH24" s="67"/>
      <c r="AJ24" s="67" t="s">
        <v>323</v>
      </c>
      <c r="AK24" s="67"/>
      <c r="AL24" s="67"/>
      <c r="AM24" s="67"/>
      <c r="AN24" s="67"/>
      <c r="AO24" s="67"/>
      <c r="AQ24" s="67" t="s">
        <v>324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326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290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290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290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290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126.54564999999999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2.4874740000000002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2.0021572000000001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20.21998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2.2428859999999999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671.19713999999999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13.026097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3.7476351000000001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2.0930064000000002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329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330</v>
      </c>
      <c r="W34" s="67"/>
      <c r="X34" s="67"/>
      <c r="Y34" s="67"/>
      <c r="Z34" s="67"/>
      <c r="AA34" s="67"/>
      <c r="AC34" s="67" t="s">
        <v>331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290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290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290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290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290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773.91340000000002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1705.3737000000001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7460.3603999999996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3961.0504999999998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313.05252000000002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181.05735999999999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19.053052999999998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16.299254999999999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1456.2692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0.108846225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4.9267979999999998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571.79949999999997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115.93322999999999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ht="15.7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333</v>
      </c>
      <c r="D2" s="61">
        <v>69</v>
      </c>
      <c r="E2" s="61">
        <v>2644.0527000000002</v>
      </c>
      <c r="F2" s="61">
        <v>411.51693999999998</v>
      </c>
      <c r="G2" s="61">
        <v>59.510241999999998</v>
      </c>
      <c r="H2" s="61">
        <v>24.247187</v>
      </c>
      <c r="I2" s="61">
        <v>35.263053999999997</v>
      </c>
      <c r="J2" s="61">
        <v>96.497060000000005</v>
      </c>
      <c r="K2" s="61">
        <v>51.53481</v>
      </c>
      <c r="L2" s="61">
        <v>44.962254000000001</v>
      </c>
      <c r="M2" s="61">
        <v>32.678370000000001</v>
      </c>
      <c r="N2" s="61">
        <v>4.3973054999999999</v>
      </c>
      <c r="O2" s="61">
        <v>17.0456</v>
      </c>
      <c r="P2" s="61">
        <v>1218.7403999999999</v>
      </c>
      <c r="Q2" s="61">
        <v>33.042183000000001</v>
      </c>
      <c r="R2" s="61">
        <v>641.15980000000002</v>
      </c>
      <c r="S2" s="61">
        <v>148.65387999999999</v>
      </c>
      <c r="T2" s="61">
        <v>5910.0703000000003</v>
      </c>
      <c r="U2" s="61">
        <v>5.1077149999999998</v>
      </c>
      <c r="V2" s="61">
        <v>19.034230000000001</v>
      </c>
      <c r="W2" s="61">
        <v>243.49664000000001</v>
      </c>
      <c r="X2" s="61">
        <v>126.54564999999999</v>
      </c>
      <c r="Y2" s="61">
        <v>2.4874740000000002</v>
      </c>
      <c r="Z2" s="61">
        <v>2.0021572000000001</v>
      </c>
      <c r="AA2" s="61">
        <v>20.21998</v>
      </c>
      <c r="AB2" s="61">
        <v>2.2428859999999999</v>
      </c>
      <c r="AC2" s="61">
        <v>671.19713999999999</v>
      </c>
      <c r="AD2" s="61">
        <v>13.026097</v>
      </c>
      <c r="AE2" s="61">
        <v>3.7476351000000001</v>
      </c>
      <c r="AF2" s="61">
        <v>2.0930064000000002</v>
      </c>
      <c r="AG2" s="61">
        <v>773.91340000000002</v>
      </c>
      <c r="AH2" s="61">
        <v>341.84143</v>
      </c>
      <c r="AI2" s="61">
        <v>432.07195999999999</v>
      </c>
      <c r="AJ2" s="61">
        <v>1705.3737000000001</v>
      </c>
      <c r="AK2" s="61">
        <v>7460.3603999999996</v>
      </c>
      <c r="AL2" s="61">
        <v>313.05252000000002</v>
      </c>
      <c r="AM2" s="61">
        <v>3961.0504999999998</v>
      </c>
      <c r="AN2" s="61">
        <v>181.05735999999999</v>
      </c>
      <c r="AO2" s="61">
        <v>19.053052999999998</v>
      </c>
      <c r="AP2" s="61">
        <v>13.94692</v>
      </c>
      <c r="AQ2" s="61">
        <v>5.1061325000000002</v>
      </c>
      <c r="AR2" s="61">
        <v>16.299254999999999</v>
      </c>
      <c r="AS2" s="61">
        <v>1456.2692</v>
      </c>
      <c r="AT2" s="61">
        <v>0.108846225</v>
      </c>
      <c r="AU2" s="61">
        <v>4.9267979999999998</v>
      </c>
      <c r="AV2" s="61">
        <v>571.79949999999997</v>
      </c>
      <c r="AW2" s="61">
        <v>115.93322999999999</v>
      </c>
      <c r="AX2" s="61">
        <v>8.3806469999999994E-2</v>
      </c>
      <c r="AY2" s="61">
        <v>1.4078200000000001</v>
      </c>
      <c r="AZ2" s="61">
        <v>361.14627000000002</v>
      </c>
      <c r="BA2" s="61">
        <v>55.354109999999999</v>
      </c>
      <c r="BB2" s="61">
        <v>19.927109000000002</v>
      </c>
      <c r="BC2" s="61">
        <v>20.021750000000001</v>
      </c>
      <c r="BD2" s="61">
        <v>15.391396500000001</v>
      </c>
      <c r="BE2" s="61">
        <v>1.1825718000000001</v>
      </c>
      <c r="BF2" s="61">
        <v>5.9226546000000004</v>
      </c>
      <c r="BG2" s="61">
        <v>6.9387240000000003E-3</v>
      </c>
      <c r="BH2" s="61">
        <v>5.9615090000000003E-2</v>
      </c>
      <c r="BI2" s="61">
        <v>4.4521347000000003E-2</v>
      </c>
      <c r="BJ2" s="61">
        <v>0.16272</v>
      </c>
      <c r="BK2" s="61">
        <v>5.3374800000000001E-4</v>
      </c>
      <c r="BL2" s="61">
        <v>0.47198342999999998</v>
      </c>
      <c r="BM2" s="61">
        <v>4.9395259999999999</v>
      </c>
      <c r="BN2" s="61">
        <v>1.2943180000000001</v>
      </c>
      <c r="BO2" s="61">
        <v>75.695509999999999</v>
      </c>
      <c r="BP2" s="61">
        <v>13.019708</v>
      </c>
      <c r="BQ2" s="61">
        <v>24.689095999999999</v>
      </c>
      <c r="BR2" s="61">
        <v>87.186250000000001</v>
      </c>
      <c r="BS2" s="61">
        <v>37.339573000000001</v>
      </c>
      <c r="BT2" s="61">
        <v>15.680413</v>
      </c>
      <c r="BU2" s="61">
        <v>5.1444289999999997E-2</v>
      </c>
      <c r="BV2" s="61">
        <v>4.9672540000000001E-2</v>
      </c>
      <c r="BW2" s="61">
        <v>1.0343287999999999</v>
      </c>
      <c r="BX2" s="61">
        <v>1.7456689999999999</v>
      </c>
      <c r="BY2" s="61">
        <v>0.23203328000000001</v>
      </c>
      <c r="BZ2" s="61">
        <v>7.9877045999999998E-4</v>
      </c>
      <c r="CA2" s="61">
        <v>0.99329877</v>
      </c>
      <c r="CB2" s="61">
        <v>2.3547240000000001E-2</v>
      </c>
      <c r="CC2" s="61">
        <v>0.18170947000000001</v>
      </c>
      <c r="CD2" s="61">
        <v>1.4476775</v>
      </c>
      <c r="CE2" s="61">
        <v>6.1921179999999999E-2</v>
      </c>
      <c r="CF2" s="61">
        <v>0.35108030000000001</v>
      </c>
      <c r="CG2" s="61">
        <v>4.9500000000000003E-7</v>
      </c>
      <c r="CH2" s="61">
        <v>3.3425704000000001E-2</v>
      </c>
      <c r="CI2" s="61">
        <v>2.5339692000000001E-3</v>
      </c>
      <c r="CJ2" s="61">
        <v>3.1763256000000002</v>
      </c>
      <c r="CK2" s="61">
        <v>1.3825057999999999E-2</v>
      </c>
      <c r="CL2" s="61">
        <v>0.71686214000000004</v>
      </c>
      <c r="CM2" s="61">
        <v>4.5071073000000004</v>
      </c>
      <c r="CN2" s="61">
        <v>3317.2746999999999</v>
      </c>
      <c r="CO2" s="61">
        <v>5850.2383</v>
      </c>
      <c r="CP2" s="61">
        <v>3344.2341000000001</v>
      </c>
      <c r="CQ2" s="61">
        <v>1269.7987000000001</v>
      </c>
      <c r="CR2" s="61">
        <v>626.29480000000001</v>
      </c>
      <c r="CS2" s="61">
        <v>736.63940000000002</v>
      </c>
      <c r="CT2" s="61">
        <v>3292.3813</v>
      </c>
      <c r="CU2" s="61">
        <v>2047.6224</v>
      </c>
      <c r="CV2" s="61">
        <v>2414.2498000000001</v>
      </c>
      <c r="CW2" s="61">
        <v>2234.8566999999998</v>
      </c>
      <c r="CX2" s="61">
        <v>659.29899999999998</v>
      </c>
      <c r="CY2" s="61">
        <v>4280.2344000000003</v>
      </c>
      <c r="CZ2" s="61">
        <v>2229.6098999999999</v>
      </c>
      <c r="DA2" s="61">
        <v>4749.2139999999999</v>
      </c>
      <c r="DB2" s="61">
        <v>4732.3236999999999</v>
      </c>
      <c r="DC2" s="61">
        <v>6585.75</v>
      </c>
      <c r="DD2" s="61">
        <v>10932.789000000001</v>
      </c>
      <c r="DE2" s="61">
        <v>2565.248</v>
      </c>
      <c r="DF2" s="61">
        <v>5829.4979999999996</v>
      </c>
      <c r="DG2" s="61">
        <v>2503.7750000000001</v>
      </c>
      <c r="DH2" s="61">
        <v>133.81778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55.354109999999999</v>
      </c>
      <c r="B6">
        <f>BB2</f>
        <v>19.927109000000002</v>
      </c>
      <c r="C6">
        <f>BC2</f>
        <v>20.021750000000001</v>
      </c>
      <c r="D6">
        <f>BD2</f>
        <v>15.391396500000001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0" sqref="H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19125</v>
      </c>
      <c r="C2" s="56">
        <f ca="1">YEAR(TODAY())-YEAR(B2)+IF(TODAY()&gt;=DATE(YEAR(TODAY()),MONTH(B2),DAY(B2)),0,-1)</f>
        <v>69</v>
      </c>
      <c r="E2" s="52">
        <v>168.2</v>
      </c>
      <c r="F2" s="53" t="s">
        <v>275</v>
      </c>
      <c r="G2" s="52">
        <v>74.5</v>
      </c>
      <c r="H2" s="51" t="s">
        <v>40</v>
      </c>
      <c r="I2" s="72">
        <f>ROUND(G3/E3^2,1)</f>
        <v>26.3</v>
      </c>
    </row>
    <row r="3" spans="1:9" x14ac:dyDescent="0.3">
      <c r="E3" s="51">
        <f>E2/100</f>
        <v>1.6819999999999999</v>
      </c>
      <c r="F3" s="51" t="s">
        <v>39</v>
      </c>
      <c r="G3" s="51">
        <f>G2</f>
        <v>74.5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김영춘, ID : H1900630)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08:29:08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44270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69</v>
      </c>
      <c r="G12" s="94"/>
      <c r="H12" s="94"/>
      <c r="I12" s="94"/>
      <c r="K12" s="123">
        <f>'개인정보 및 신체계측 입력'!E2</f>
        <v>168.2</v>
      </c>
      <c r="L12" s="124"/>
      <c r="M12" s="117">
        <f>'개인정보 및 신체계측 입력'!G2</f>
        <v>74.5</v>
      </c>
      <c r="N12" s="118"/>
      <c r="O12" s="113" t="s">
        <v>270</v>
      </c>
      <c r="P12" s="107"/>
      <c r="Q12" s="90">
        <f>'개인정보 및 신체계측 입력'!I2</f>
        <v>26.3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김영춘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72.510999999999996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10.486000000000001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17.003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13.2</v>
      </c>
      <c r="L72" s="36" t="s">
        <v>52</v>
      </c>
      <c r="M72" s="36">
        <f>ROUND('DRIs DATA'!K8,1)</f>
        <v>6.5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85.49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158.62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126.55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149.53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96.74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497.36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190.53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2021-07-06T00:23:46Z</dcterms:modified>
</cp:coreProperties>
</file>