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<sst xmlns="http://schemas.openxmlformats.org/spreadsheetml/2006/main" count="692" uniqueCount="344">
  <si>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</si>
  <si>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</si>
  <si>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</si>
  <si>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</si>
  <si>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</si>
  <si>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</si>
  <si>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</si>
  <si>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</si>
  <si>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</si>
  <si>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</si>
  <si>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</si>
  <si>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</si>
  <si>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</si>
  <si>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</si>
  <si>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</si>
  <si>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</si>
  <si>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</si>
  <si>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</si>
  <si>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</si>
  <si>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</si>
  <si>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</si>
  <si>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</si>
  <si>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</si>
  <si>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</si>
  <si>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</si>
  <si>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</si>
  <si>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</si>
  <si>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</si>
  <si>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</si>
  <si>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</si>
  <si>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</si>
  <si>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</si>
  <si>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</si>
  <si>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</si>
  <si>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</si>
  <si>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</si>
  <si>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</si>
  <si>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</si>
  <si>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</si>
  <si>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</si>
  <si>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</si>
  <si>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</si>
  <si>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</si>
  <si>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</si>
  <si>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</si>
  <si>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</si>
  <si>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</si>
  <si>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</si>
  <si>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</si>
  <si>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</si>
  <si>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</si>
  <si>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</si>
  <si>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</si>
  <si>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</si>
  <si>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</si>
  <si>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</si>
  <si>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</si>
  <si>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</si>
  <si>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</si>
  <si>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</si>
  <si>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</si>
  <si>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</si>
  <si>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</si>
  <si>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</si>
  <si>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</si>
  <si>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</si>
  <si>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</si>
  <si>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</si>
  <si>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</si>
  <si>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</si>
  <si>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</si>
  <si>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</si>
  <si>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</si>
  <si>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</si>
  <si>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</si>
  <si>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</si>
  <si>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</si>
  <si>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</si>
  <si>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</si>
  <si>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</si>
  <si>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</si>
  <si>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</si>
  <si>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</si>
  <si>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</si>
  <si>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</si>
  <si>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</si>
  <si>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</si>
  <si>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</si>
  <si>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</si>
  <si>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</si>
  <si>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</si>
  <si>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</si>
  <si>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</si>
  <si>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</si>
  <si>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</si>
  <si>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</si>
  <si>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</si>
  <si>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</si>
  <si>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</si>
  <si>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</si>
  <si>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</si>
  <si>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</si>
  <si>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</si>
  <si>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</si>
  <si>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</si>
  <si>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</si>
  <si>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</si>
  <si>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</si>
  <si>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</si>
  <si>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</si>
  <si>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</si>
  <si>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</si>
  <si>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</si>
  <si>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</si>
  <si>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</si>
  <si>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</si>
  <si>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</si>
  <si>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</si>
  <si>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</si>
  <si>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</si>
  <si>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</si>
  <si>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</si>
  <si>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</si>
  <si>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</si>
  <si>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</si>
  <si>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</si>
  <si>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</si>
  <si>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</si>
  <si>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</si>
  <si>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</si>
  <si>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</si>
  <si>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</si>
  <si>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</si>
  <si>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</si>
  <si>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</si>
  <si>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</si>
  <si>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</si>
  <si>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</si>
  <si>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</si>
  <si>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</si>
  <si>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</si>
  <si>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</si>
  <si>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</si>
  <si>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</si>
  <si>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</si>
  <si>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</si>
  <si>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</si>
  <si>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</si>
  <si>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</si>
  <si>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</si>
  <si>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</si>
  <si>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</si>
  <si>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</si>
  <si>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</si>
  <si>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</si>
  <si>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</si>
  <si>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</si>
  <si>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</si>
  <si>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</si>
  <si>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</si>
  <si>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</si>
  <si>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</si>
  <si>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</si>
  <si>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</si>
  <si>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</si>
  <si>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</si>
  <si>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</si>
  <si>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</si>
  <si>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</si>
  <si>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</si>
  <si>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</si>
  <si>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</si>
  <si>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</si>
  <si>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</si>
  <si>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</si>
  <si>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</si>
  <si>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</si>
  <si>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</si>
  <si>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</si>
  <si>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</si>
  <si>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</si>
  <si>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</si>
  <si>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</si>
  <si>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</si>
  <si>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</si>
  <si>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</si>
  <si>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</si>
  <si>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</si>
  <si>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</si>
  <si>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</si>
  <si>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</si>
  <si>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</si>
  <si>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</si>
  <si>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</si>
  <si>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</si>
  <si>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</si>
  <si>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</si>
  <si>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</si>
  <si>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</si>
  <si>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</si>
  <si>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</si>
  <si>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</si>
  <si>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</si>
  <si>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</si>
  <si>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</si>
  <si>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</si>
  <si>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</si>
  <si>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</si>
  <si>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</si>
  <si>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</si>
  <si>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</si>
  <si>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</si>
  <si>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</si>
  <si>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</si>
  <si>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</si>
  <si>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</si>
  <si>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</si>
  <si>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</si>
  <si>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</si>
  <si>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</si>
  <si>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</si>
  <si>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</si>
  <si>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</si>
  <si>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</si>
  <si>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</si>
  <si>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</si>
  <si>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</si>
  <si>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</si>
  <si>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</si>
  <si>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</si>
  <si>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</si>
  <si>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</si>
  <si>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</si>
  <si>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</si>
  <si>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</si>
  <si>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</si>
  <si>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</si>
  <si>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</si>
  <si>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</si>
  <si>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</si>
  <si>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</si>
  <si>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</si>
  <si>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</si>
  <si>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</si>
  <si>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</si>
  <si>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</si>
  <si>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</si>
  <si>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</si>
  <si>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</si>
  <si>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</si>
  <si>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</si>
  <si>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</si>
  <si>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</si>
  <si>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</si>
  <si>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</si>
  <si>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</si>
  <si>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</si>
  <si>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</si>
  <si>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</si>
  <si>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</si>
  <si>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</si>
  <si>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</si>
  <si>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</si>
  <si>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</si>
  <si>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</si>
  <si>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</si>
  <si>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</si>
  <si>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</si>
  <si>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</si>
  <si>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</si>
  <si>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</si>
  <si>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</si>
  <si>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</si>
  <si>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</si>
  <si>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</si>
  <si>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</si>
  <si>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</si>
  <si>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</si>
  <si>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</si>
  <si>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</si>
  <si>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</si>
  <si>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</si>
  <si>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</si>
  <si>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</si>
  <si>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</si>
  <si>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</si>
  <si>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</si>
  <si>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</si>
  <si>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</si>
  <si>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</si>
  <si>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</si>
  <si>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</si>
  <si>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</si>
  <si>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</si>
  <si>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</si>
  <si>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</si>
  <si>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</si>
  <si>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</si>
  <si>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</si>
  <si>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</si>
  <si>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</si>
  <si>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</si>
  <si>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</si>
  <si>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</si>
  <si>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</si>
  <si>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</si>
  <si>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</si>
  <si>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</si>
  <si>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</si>
  <si>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</si>
  <si>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</si>
  <si>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</si>
  <si>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</si>
  <si>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</si>
  <si>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F</t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</si>
  <si>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</si>
  <si>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</si>
  <si>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</si>
  <si>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</si>
  <si>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</si>
  <si>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</si>
  <si>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</si>
  <si>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</si>
  <si>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</si>
  <si>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</si>
  <si>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</si>
  <si>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</si>
  <si>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</si>
  <si>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</si>
  <si>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</si>
  <si>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</si>
  <si>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H1900631</t>
  </si>
  <si>
    <t>김정임</t>
  </si>
  <si>
    <t>(설문지 : FFQ 95문항 설문지, 사용자 : 김정임, ID : H1900631)</t>
  </si>
  <si>
    <t>2021년 07월 02일 08:32:30</t>
  </si>
  <si>
    <t>섭취량</t>
    <phoneticPr fontId="1" type="noConversion"/>
  </si>
  <si>
    <t>탄수화물</t>
    <phoneticPr fontId="1" type="noConversion"/>
  </si>
  <si>
    <t>적정비율(최소)</t>
    <phoneticPr fontId="1" type="noConversion"/>
  </si>
  <si>
    <t>섭취비율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</si>
  <si>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</si>
  <si>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</si>
  <si>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</si>
  <si>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</si>
  <si>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구리(ug/일)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</si>
</sst>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45.712161999999999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1.2900562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0.34661612000000003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898.06510000000003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1813.6759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25.30716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99.594154000000003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8.5300069999999995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1927.4163000000001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0.27501493999999999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3.6347700000000001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13.606009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59.525419999999997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62.428959999999996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1.9119999999999999</c:v>
                </c:pt>
                <c:pt idx="1">
                  <c:v>6.2679999999999998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5.2990412999999998</c:v>
                </c:pt>
                <c:pt idx="1">
                  <c:v>6.4650493000000004</c:v>
                </c:pt>
                <c:pt idx="2">
                  <c:v>6.6526149999999999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132.03272999999999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7.3938449999999998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84.046999999999997</c:v>
                </c:pt>
                <c:pt idx="1">
                  <c:v>4.5259999999999998</c:v>
                </c:pt>
                <c:pt idx="2">
                  <c:v>11.427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1718.5154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45.20288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211.34628000000001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1.6633290000000001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1555.5469000000001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8.8891589999999994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1.4600997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74.43683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0.56512326000000002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12.267103000000001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1.4600997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251.77512999999999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3.0378892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김정임, ID : H1900631)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08:32:30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1718.5154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45.712161999999999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13.606009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84.046999999999997</v>
      </c>
      <c r="G8" s="59">
        <f>'DRIs DATA 입력'!G8</f>
        <v>4.5259999999999998</v>
      </c>
      <c r="H8" s="59">
        <f>'DRIs DATA 입력'!H8</f>
        <v>11.427</v>
      </c>
      <c r="I8" s="46"/>
      <c r="J8" s="59" t="s">
        <v>215</v>
      </c>
      <c r="K8" s="59">
        <f>'DRIs DATA 입력'!K8</f>
        <v>1.9119999999999999</v>
      </c>
      <c r="L8" s="59">
        <f>'DRIs DATA 입력'!L8</f>
        <v>6.2679999999999998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132.03272999999999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7.3938449999999998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1.6633290000000001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74.43683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45.20288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0.96674680000000002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0.56512326000000002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12.267103000000001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1.4600997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251.77512999999999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3.0378892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1.2900562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0.34661612000000003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211.34628000000001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898.06510000000003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1555.5469000000001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1813.6759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25.30716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99.594154000000003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8.8891589999999994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8.5300069999999995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1927.4163000000001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0.27501493999999999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3.6347700000000001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59.525419999999997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62.428959999999996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Q21" sqref="Q2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293</v>
      </c>
      <c r="B1" s="61" t="s">
        <v>333</v>
      </c>
      <c r="G1" s="62" t="s">
        <v>294</v>
      </c>
      <c r="H1" s="61" t="s">
        <v>334</v>
      </c>
    </row>
    <row r="3" spans="1:27" x14ac:dyDescent="0.3">
      <c r="A3" s="68" t="s">
        <v>295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296</v>
      </c>
      <c r="B4" s="67"/>
      <c r="C4" s="67"/>
      <c r="E4" s="69" t="s">
        <v>297</v>
      </c>
      <c r="F4" s="70"/>
      <c r="G4" s="70"/>
      <c r="H4" s="71"/>
      <c r="J4" s="69" t="s">
        <v>298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299</v>
      </c>
      <c r="V4" s="67"/>
      <c r="W4" s="67"/>
      <c r="X4" s="67"/>
      <c r="Y4" s="67"/>
      <c r="Z4" s="67"/>
    </row>
    <row r="5" spans="1:27" x14ac:dyDescent="0.3">
      <c r="A5" s="65"/>
      <c r="B5" s="65" t="s">
        <v>300</v>
      </c>
      <c r="C5" s="65" t="s">
        <v>335</v>
      </c>
      <c r="E5" s="65"/>
      <c r="F5" s="65" t="s">
        <v>336</v>
      </c>
      <c r="G5" s="65" t="s">
        <v>301</v>
      </c>
      <c r="H5" s="65" t="s">
        <v>45</v>
      </c>
      <c r="J5" s="65"/>
      <c r="K5" s="65" t="s">
        <v>302</v>
      </c>
      <c r="L5" s="65" t="s">
        <v>303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290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296</v>
      </c>
      <c r="B6" s="65">
        <v>1800</v>
      </c>
      <c r="C6" s="65">
        <v>1718.5154</v>
      </c>
      <c r="E6" s="65" t="s">
        <v>337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305</v>
      </c>
      <c r="O6" s="65">
        <v>40</v>
      </c>
      <c r="P6" s="65">
        <v>50</v>
      </c>
      <c r="Q6" s="65">
        <v>0</v>
      </c>
      <c r="R6" s="65">
        <v>0</v>
      </c>
      <c r="S6" s="65">
        <v>45.712161999999999</v>
      </c>
      <c r="U6" s="65" t="s">
        <v>306</v>
      </c>
      <c r="V6" s="65">
        <v>0</v>
      </c>
      <c r="W6" s="65">
        <v>0</v>
      </c>
      <c r="X6" s="65">
        <v>20</v>
      </c>
      <c r="Y6" s="65">
        <v>0</v>
      </c>
      <c r="Z6" s="65">
        <v>13.606009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338</v>
      </c>
      <c r="F8" s="65">
        <v>84.046999999999997</v>
      </c>
      <c r="G8" s="65">
        <v>4.5259999999999998</v>
      </c>
      <c r="H8" s="65">
        <v>11.427</v>
      </c>
      <c r="J8" s="65" t="s">
        <v>338</v>
      </c>
      <c r="K8" s="65">
        <v>1.9119999999999999</v>
      </c>
      <c r="L8" s="65">
        <v>6.2679999999999998</v>
      </c>
    </row>
    <row r="13" spans="1:27" x14ac:dyDescent="0.3">
      <c r="A13" s="66" t="s">
        <v>308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309</v>
      </c>
      <c r="B14" s="67"/>
      <c r="C14" s="67"/>
      <c r="D14" s="67"/>
      <c r="E14" s="67"/>
      <c r="F14" s="67"/>
      <c r="H14" s="67" t="s">
        <v>310</v>
      </c>
      <c r="I14" s="67"/>
      <c r="J14" s="67"/>
      <c r="K14" s="67"/>
      <c r="L14" s="67"/>
      <c r="M14" s="67"/>
      <c r="O14" s="67" t="s">
        <v>311</v>
      </c>
      <c r="P14" s="67"/>
      <c r="Q14" s="67"/>
      <c r="R14" s="67"/>
      <c r="S14" s="67"/>
      <c r="T14" s="67"/>
      <c r="V14" s="67" t="s">
        <v>312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290</v>
      </c>
      <c r="D15" s="65" t="s">
        <v>339</v>
      </c>
      <c r="E15" s="65" t="s">
        <v>278</v>
      </c>
      <c r="F15" s="65" t="s">
        <v>276</v>
      </c>
      <c r="H15" s="65"/>
      <c r="I15" s="65" t="s">
        <v>279</v>
      </c>
      <c r="J15" s="65" t="s">
        <v>290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290</v>
      </c>
      <c r="R15" s="65" t="s">
        <v>277</v>
      </c>
      <c r="S15" s="65" t="s">
        <v>278</v>
      </c>
      <c r="T15" s="65" t="s">
        <v>276</v>
      </c>
      <c r="V15" s="65"/>
      <c r="W15" s="65" t="s">
        <v>340</v>
      </c>
      <c r="X15" s="65" t="s">
        <v>290</v>
      </c>
      <c r="Y15" s="65" t="s">
        <v>339</v>
      </c>
      <c r="Z15" s="65" t="s">
        <v>278</v>
      </c>
      <c r="AA15" s="65" t="s">
        <v>276</v>
      </c>
    </row>
    <row r="16" spans="1:27" x14ac:dyDescent="0.3">
      <c r="A16" s="65" t="s">
        <v>313</v>
      </c>
      <c r="B16" s="65">
        <v>430</v>
      </c>
      <c r="C16" s="65">
        <v>600</v>
      </c>
      <c r="D16" s="65">
        <v>0</v>
      </c>
      <c r="E16" s="65">
        <v>3000</v>
      </c>
      <c r="F16" s="65">
        <v>132.03272999999999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7.3938449999999998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1.6633290000000001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74.43683</v>
      </c>
    </row>
    <row r="23" spans="1:62" x14ac:dyDescent="0.3">
      <c r="A23" s="66" t="s">
        <v>315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316</v>
      </c>
      <c r="B24" s="67"/>
      <c r="C24" s="67"/>
      <c r="D24" s="67"/>
      <c r="E24" s="67"/>
      <c r="F24" s="67"/>
      <c r="H24" s="67" t="s">
        <v>317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319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321</v>
      </c>
      <c r="AK24" s="67"/>
      <c r="AL24" s="67"/>
      <c r="AM24" s="67"/>
      <c r="AN24" s="67"/>
      <c r="AO24" s="67"/>
      <c r="AQ24" s="67" t="s">
        <v>322</v>
      </c>
      <c r="AR24" s="67"/>
      <c r="AS24" s="67"/>
      <c r="AT24" s="67"/>
      <c r="AU24" s="67"/>
      <c r="AV24" s="67"/>
      <c r="AX24" s="67" t="s">
        <v>323</v>
      </c>
      <c r="AY24" s="67"/>
      <c r="AZ24" s="67"/>
      <c r="BA24" s="67"/>
      <c r="BB24" s="67"/>
      <c r="BC24" s="67"/>
      <c r="BE24" s="67" t="s">
        <v>324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339</v>
      </c>
      <c r="E25" s="65" t="s">
        <v>278</v>
      </c>
      <c r="F25" s="65" t="s">
        <v>276</v>
      </c>
      <c r="H25" s="65"/>
      <c r="I25" s="65" t="s">
        <v>279</v>
      </c>
      <c r="J25" s="65" t="s">
        <v>341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290</v>
      </c>
      <c r="R25" s="65" t="s">
        <v>277</v>
      </c>
      <c r="S25" s="65" t="s">
        <v>342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340</v>
      </c>
      <c r="AE25" s="65" t="s">
        <v>290</v>
      </c>
      <c r="AF25" s="65" t="s">
        <v>277</v>
      </c>
      <c r="AG25" s="65" t="s">
        <v>342</v>
      </c>
      <c r="AH25" s="65" t="s">
        <v>276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290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45.20288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0.96674680000000002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0.56512326000000002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12.267103000000001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1.4600997</v>
      </c>
      <c r="AJ26" s="65" t="s">
        <v>325</v>
      </c>
      <c r="AK26" s="65">
        <v>320</v>
      </c>
      <c r="AL26" s="65">
        <v>400</v>
      </c>
      <c r="AM26" s="65">
        <v>0</v>
      </c>
      <c r="AN26" s="65">
        <v>1000</v>
      </c>
      <c r="AO26" s="65">
        <v>251.77512999999999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3.0378892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1.2900562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0.34661612000000003</v>
      </c>
    </row>
    <row r="33" spans="1:68" x14ac:dyDescent="0.3">
      <c r="A33" s="66" t="s">
        <v>326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327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330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290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290</v>
      </c>
      <c r="R35" s="65" t="s">
        <v>277</v>
      </c>
      <c r="S35" s="65" t="s">
        <v>342</v>
      </c>
      <c r="T35" s="65" t="s">
        <v>276</v>
      </c>
      <c r="V35" s="65"/>
      <c r="W35" s="65" t="s">
        <v>279</v>
      </c>
      <c r="X35" s="65" t="s">
        <v>290</v>
      </c>
      <c r="Y35" s="65" t="s">
        <v>277</v>
      </c>
      <c r="Z35" s="65" t="s">
        <v>342</v>
      </c>
      <c r="AA35" s="65" t="s">
        <v>276</v>
      </c>
      <c r="AC35" s="65"/>
      <c r="AD35" s="65" t="s">
        <v>279</v>
      </c>
      <c r="AE35" s="65" t="s">
        <v>290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290</v>
      </c>
      <c r="AM35" s="65" t="s">
        <v>339</v>
      </c>
      <c r="AN35" s="65" t="s">
        <v>342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211.34628000000001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898.06510000000003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1555.5469000000001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1813.6759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25.30716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99.594154000000003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335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340</v>
      </c>
      <c r="Q45" s="65" t="s">
        <v>341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335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342</v>
      </c>
      <c r="AO45" s="65" t="s">
        <v>335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8.8891589999999994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8.5300069999999995</v>
      </c>
      <c r="O46" s="65" t="s">
        <v>343</v>
      </c>
      <c r="P46" s="65">
        <v>600</v>
      </c>
      <c r="Q46" s="65">
        <v>800</v>
      </c>
      <c r="R46" s="65">
        <v>0</v>
      </c>
      <c r="S46" s="65">
        <v>10000</v>
      </c>
      <c r="T46" s="65">
        <v>1927.4163000000001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0.27501493999999999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3.6347700000000001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59.525419999999997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62.428959999999996</v>
      </c>
      <c r="AX46" s="65" t="s">
        <v>291</v>
      </c>
      <c r="AY46" s="65"/>
      <c r="AZ46" s="65"/>
      <c r="BA46" s="65"/>
      <c r="BB46" s="65"/>
      <c r="BC46" s="65"/>
      <c r="BE46" s="65" t="s">
        <v>292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ht="15.7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331</v>
      </c>
      <c r="B2" s="61" t="s">
        <v>332</v>
      </c>
      <c r="C2" s="61" t="s">
        <v>314</v>
      </c>
      <c r="D2" s="61">
        <v>58</v>
      </c>
      <c r="E2" s="61">
        <v>1718.5154</v>
      </c>
      <c r="F2" s="61">
        <v>336.22239999999999</v>
      </c>
      <c r="G2" s="61">
        <v>18.105540999999999</v>
      </c>
      <c r="H2" s="61">
        <v>11.537248999999999</v>
      </c>
      <c r="I2" s="61">
        <v>6.5682926000000004</v>
      </c>
      <c r="J2" s="61">
        <v>45.712161999999999</v>
      </c>
      <c r="K2" s="61">
        <v>33.617213999999997</v>
      </c>
      <c r="L2" s="61">
        <v>12.094950000000001</v>
      </c>
      <c r="M2" s="61">
        <v>13.606009</v>
      </c>
      <c r="N2" s="61">
        <v>1.9435693999999999</v>
      </c>
      <c r="O2" s="61">
        <v>6.0773429999999999</v>
      </c>
      <c r="P2" s="61">
        <v>554.30529999999999</v>
      </c>
      <c r="Q2" s="61">
        <v>9.4583510000000004</v>
      </c>
      <c r="R2" s="61">
        <v>132.03272999999999</v>
      </c>
      <c r="S2" s="61">
        <v>28.628992</v>
      </c>
      <c r="T2" s="61">
        <v>1240.8452</v>
      </c>
      <c r="U2" s="61">
        <v>1.6633290000000001</v>
      </c>
      <c r="V2" s="61">
        <v>7.3938449999999998</v>
      </c>
      <c r="W2" s="61">
        <v>74.43683</v>
      </c>
      <c r="X2" s="61">
        <v>45.20288</v>
      </c>
      <c r="Y2" s="61">
        <v>0.96674680000000002</v>
      </c>
      <c r="Z2" s="61">
        <v>0.56512326000000002</v>
      </c>
      <c r="AA2" s="61">
        <v>12.267103000000001</v>
      </c>
      <c r="AB2" s="61">
        <v>1.4600997</v>
      </c>
      <c r="AC2" s="61">
        <v>251.77512999999999</v>
      </c>
      <c r="AD2" s="61">
        <v>3.0378892</v>
      </c>
      <c r="AE2" s="61">
        <v>1.2900562</v>
      </c>
      <c r="AF2" s="61">
        <v>0.34661612000000003</v>
      </c>
      <c r="AG2" s="61">
        <v>211.34628000000001</v>
      </c>
      <c r="AH2" s="61">
        <v>151.01213000000001</v>
      </c>
      <c r="AI2" s="61">
        <v>60.334152000000003</v>
      </c>
      <c r="AJ2" s="61">
        <v>898.06510000000003</v>
      </c>
      <c r="AK2" s="61">
        <v>1555.5469000000001</v>
      </c>
      <c r="AL2" s="61">
        <v>25.30716</v>
      </c>
      <c r="AM2" s="61">
        <v>1813.6759</v>
      </c>
      <c r="AN2" s="61">
        <v>99.594154000000003</v>
      </c>
      <c r="AO2" s="61">
        <v>8.8891589999999994</v>
      </c>
      <c r="AP2" s="61">
        <v>7.3846353999999996</v>
      </c>
      <c r="AQ2" s="61">
        <v>1.5045234999999999</v>
      </c>
      <c r="AR2" s="61">
        <v>8.5300069999999995</v>
      </c>
      <c r="AS2" s="61">
        <v>1927.4163000000001</v>
      </c>
      <c r="AT2" s="61">
        <v>0.27501493999999999</v>
      </c>
      <c r="AU2" s="61">
        <v>3.6347700000000001</v>
      </c>
      <c r="AV2" s="61">
        <v>59.525419999999997</v>
      </c>
      <c r="AW2" s="61">
        <v>62.428959999999996</v>
      </c>
      <c r="AX2" s="61">
        <v>3.9118458000000002E-2</v>
      </c>
      <c r="AY2" s="61">
        <v>0.49138808</v>
      </c>
      <c r="AZ2" s="61">
        <v>77.869720000000001</v>
      </c>
      <c r="BA2" s="61">
        <v>18.418972</v>
      </c>
      <c r="BB2" s="61">
        <v>5.2990412999999998</v>
      </c>
      <c r="BC2" s="61">
        <v>6.4650493000000004</v>
      </c>
      <c r="BD2" s="61">
        <v>6.6526149999999999</v>
      </c>
      <c r="BE2" s="61">
        <v>0.59125112999999996</v>
      </c>
      <c r="BF2" s="61">
        <v>2.8505592000000002</v>
      </c>
      <c r="BG2" s="61">
        <v>4.5795576000000001E-4</v>
      </c>
      <c r="BH2" s="61">
        <v>2.2502758000000002E-3</v>
      </c>
      <c r="BI2" s="61">
        <v>1.7009957999999999E-3</v>
      </c>
      <c r="BJ2" s="61">
        <v>1.8323636000000001E-2</v>
      </c>
      <c r="BK2" s="61">
        <v>3.5227366999999997E-5</v>
      </c>
      <c r="BL2" s="61">
        <v>3.6337386999999999E-2</v>
      </c>
      <c r="BM2" s="61">
        <v>0.84291349999999998</v>
      </c>
      <c r="BN2" s="61">
        <v>0.13971864000000001</v>
      </c>
      <c r="BO2" s="61">
        <v>12.047105</v>
      </c>
      <c r="BP2" s="61">
        <v>2.0668929999999999</v>
      </c>
      <c r="BQ2" s="61">
        <v>3.2101169000000001</v>
      </c>
      <c r="BR2" s="61">
        <v>13.546963999999999</v>
      </c>
      <c r="BS2" s="61">
        <v>11.683432</v>
      </c>
      <c r="BT2" s="61">
        <v>1.7992309</v>
      </c>
      <c r="BU2" s="61">
        <v>1.0799558000000001E-2</v>
      </c>
      <c r="BV2" s="61">
        <v>4.0421350000000002E-2</v>
      </c>
      <c r="BW2" s="61">
        <v>0.13110630000000001</v>
      </c>
      <c r="BX2" s="61">
        <v>0.44289341999999998</v>
      </c>
      <c r="BY2" s="61">
        <v>3.8241672999999997E-2</v>
      </c>
      <c r="BZ2" s="61">
        <v>1.2482476E-4</v>
      </c>
      <c r="CA2" s="61">
        <v>0.21742126000000001</v>
      </c>
      <c r="CB2" s="61">
        <v>2.4012966E-2</v>
      </c>
      <c r="CC2" s="61">
        <v>2.9077642000000001E-2</v>
      </c>
      <c r="CD2" s="61">
        <v>0.79487324000000004</v>
      </c>
      <c r="CE2" s="61">
        <v>2.5101226000000001E-2</v>
      </c>
      <c r="CF2" s="61">
        <v>0.21671164000000001</v>
      </c>
      <c r="CG2" s="61">
        <v>0</v>
      </c>
      <c r="CH2" s="61">
        <v>1.3121015E-2</v>
      </c>
      <c r="CI2" s="61">
        <v>1.9428639999999999E-7</v>
      </c>
      <c r="CJ2" s="61">
        <v>1.7733315999999999</v>
      </c>
      <c r="CK2" s="61">
        <v>6.0612829999999998E-3</v>
      </c>
      <c r="CL2" s="61">
        <v>0.1413256</v>
      </c>
      <c r="CM2" s="61">
        <v>0.73356619999999995</v>
      </c>
      <c r="CN2" s="61">
        <v>1785.3278</v>
      </c>
      <c r="CO2" s="61">
        <v>3060.0590000000002</v>
      </c>
      <c r="CP2" s="61">
        <v>1220.2829999999999</v>
      </c>
      <c r="CQ2" s="61">
        <v>588.3664</v>
      </c>
      <c r="CR2" s="61">
        <v>332.67282</v>
      </c>
      <c r="CS2" s="61">
        <v>458.92250000000001</v>
      </c>
      <c r="CT2" s="61">
        <v>1731.1469</v>
      </c>
      <c r="CU2" s="61">
        <v>844.86410000000001</v>
      </c>
      <c r="CV2" s="61">
        <v>1470.0637999999999</v>
      </c>
      <c r="CW2" s="61">
        <v>873.38109999999995</v>
      </c>
      <c r="CX2" s="61">
        <v>278.95846999999998</v>
      </c>
      <c r="CY2" s="61">
        <v>2501.4497000000001</v>
      </c>
      <c r="CZ2" s="61">
        <v>861.49620000000004</v>
      </c>
      <c r="DA2" s="61">
        <v>2420.3462</v>
      </c>
      <c r="DB2" s="61">
        <v>2681.0832999999998</v>
      </c>
      <c r="DC2" s="61">
        <v>3086.6711</v>
      </c>
      <c r="DD2" s="61">
        <v>4717.759</v>
      </c>
      <c r="DE2" s="61">
        <v>829.77075000000002</v>
      </c>
      <c r="DF2" s="61">
        <v>3150.3618000000001</v>
      </c>
      <c r="DG2" s="61">
        <v>1104.7089000000001</v>
      </c>
      <c r="DH2" s="61">
        <v>46.44462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18.418972</v>
      </c>
      <c r="B6">
        <f>BB2</f>
        <v>5.2990412999999998</v>
      </c>
      <c r="C6">
        <f>BC2</f>
        <v>6.4650493000000004</v>
      </c>
      <c r="D6">
        <f>BD2</f>
        <v>6.6526149999999999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1" sqref="L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22881</v>
      </c>
      <c r="C2" s="56">
        <f ca="1">YEAR(TODAY())-YEAR(B2)+IF(TODAY()&gt;=DATE(YEAR(TODAY()),MONTH(B2),DAY(B2)),0,-1)</f>
        <v>58</v>
      </c>
      <c r="E2" s="52">
        <v>156.19999999999999</v>
      </c>
      <c r="F2" s="53" t="s">
        <v>275</v>
      </c>
      <c r="G2" s="52">
        <v>69.5</v>
      </c>
      <c r="H2" s="51" t="s">
        <v>40</v>
      </c>
      <c r="I2" s="72">
        <f>ROUND(G3/E3^2,1)</f>
        <v>28.5</v>
      </c>
    </row>
    <row r="3" spans="1:9" x14ac:dyDescent="0.3">
      <c r="E3" s="51">
        <f>E2/100</f>
        <v>1.5619999999999998</v>
      </c>
      <c r="F3" s="51" t="s">
        <v>39</v>
      </c>
      <c r="G3" s="51">
        <f>G2</f>
        <v>69.5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김정임, ID : H1900631)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08:32:30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44270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156.19999999999999</v>
      </c>
      <c r="L12" s="124"/>
      <c r="M12" s="117">
        <f>'개인정보 및 신체계측 입력'!G2</f>
        <v>69.5</v>
      </c>
      <c r="N12" s="118"/>
      <c r="O12" s="113" t="s">
        <v>270</v>
      </c>
      <c r="P12" s="107"/>
      <c r="Q12" s="90">
        <f>'개인정보 및 신체계측 입력'!I2</f>
        <v>28.5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김정임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84.046999999999997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4.5259999999999998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11.427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6.3</v>
      </c>
      <c r="L72" s="36" t="s">
        <v>52</v>
      </c>
      <c r="M72" s="36">
        <f>ROUND('DRIs DATA'!K8,1)</f>
        <v>1.9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17.600000000000001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61.62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45.2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97.34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26.42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103.7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88.89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2021-07-06T00:26:07Z</dcterms:modified>
</cp:coreProperties>
</file>