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39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<sst xmlns="http://schemas.openxmlformats.org/spreadsheetml/2006/main" count="692" uniqueCount="346">
  <si>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</si>
  <si>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</si>
  <si>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</si>
  <si>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</si>
  <si>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</si>
  <si>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</si>
  <si>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</si>
  <si>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</si>
  <si>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</si>
  <si>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</si>
  <si>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</si>
  <si>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</si>
  <si>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</si>
  <si>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</si>
  <si>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</si>
  <si>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</si>
  <si>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</si>
  <si>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</si>
  <si>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</si>
  <si>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</si>
  <si>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</si>
  <si>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</si>
  <si>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</si>
  <si>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</si>
  <si>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</si>
  <si>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</si>
  <si>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</si>
  <si>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</si>
  <si>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</si>
  <si>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</si>
  <si>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</si>
  <si>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</si>
  <si>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</si>
  <si>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</si>
  <si>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</si>
  <si>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</si>
  <si>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</si>
  <si>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</si>
  <si>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</si>
  <si>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</si>
  <si>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</si>
  <si>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</si>
  <si>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</si>
  <si>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</si>
  <si>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</si>
  <si>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</si>
  <si>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</si>
  <si>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</si>
  <si>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</si>
  <si>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</si>
  <si>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</si>
  <si>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</si>
  <si>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</si>
  <si>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</si>
  <si>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</si>
  <si>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</si>
  <si>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</si>
  <si>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</si>
  <si>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</si>
  <si>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</si>
  <si>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</si>
  <si>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</si>
  <si>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</si>
  <si>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</si>
  <si>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</si>
  <si>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</si>
  <si>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</si>
  <si>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</si>
  <si>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</si>
  <si>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</si>
  <si>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</si>
  <si>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</si>
  <si>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</si>
  <si>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</si>
  <si>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</si>
  <si>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</si>
  <si>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</si>
  <si>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</si>
  <si>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</si>
  <si>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</si>
  <si>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</si>
  <si>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</si>
  <si>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</si>
  <si>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</si>
  <si>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</si>
  <si>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</si>
  <si>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</si>
  <si>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</si>
  <si>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</si>
  <si>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</si>
  <si>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</si>
  <si>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</si>
  <si>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</si>
  <si>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</si>
  <si>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</si>
  <si>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</si>
  <si>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</si>
  <si>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</si>
  <si>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</si>
  <si>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</si>
  <si>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</si>
  <si>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</si>
  <si>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</si>
  <si>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</si>
  <si>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</si>
  <si>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</si>
  <si>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</si>
  <si>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</si>
  <si>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</si>
  <si>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</si>
  <si>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</si>
  <si>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</si>
  <si>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</si>
  <si>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</si>
  <si>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</si>
  <si>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</si>
  <si>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</si>
  <si>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</si>
  <si>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</si>
  <si>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</si>
  <si>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</si>
  <si>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</si>
  <si>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</si>
  <si>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</si>
  <si>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</si>
  <si>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</si>
  <si>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</si>
  <si>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</si>
  <si>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</si>
  <si>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</si>
  <si>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</si>
  <si>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</si>
  <si>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</si>
  <si>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</si>
  <si>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</si>
  <si>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</si>
  <si>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</si>
  <si>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</si>
  <si>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</si>
  <si>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</si>
  <si>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</si>
  <si>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</si>
  <si>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</si>
  <si>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</si>
  <si>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</si>
  <si>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</si>
  <si>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</si>
  <si>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</si>
  <si>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</si>
  <si>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</si>
  <si>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</si>
  <si>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</si>
  <si>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</si>
  <si>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</si>
  <si>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</si>
  <si>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</si>
  <si>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</si>
  <si>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</si>
  <si>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</si>
  <si>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</si>
  <si>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</si>
  <si>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</si>
  <si>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</si>
  <si>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</si>
  <si>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</si>
  <si>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</si>
  <si>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</si>
  <si>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</si>
  <si>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</si>
  <si>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</si>
  <si>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</si>
  <si>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</si>
  <si>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</si>
  <si>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</si>
  <si>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</si>
  <si>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</si>
  <si>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</si>
  <si>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</si>
  <si>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</si>
  <si>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</si>
  <si>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</si>
  <si>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</si>
  <si>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</si>
  <si>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</si>
  <si>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</si>
  <si>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</si>
  <si>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</si>
  <si>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</si>
  <si>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</si>
  <si>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</si>
  <si>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</si>
  <si>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</si>
  <si>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</si>
  <si>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</si>
  <si>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</si>
  <si>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</si>
  <si>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</si>
  <si>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</si>
  <si>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</si>
  <si>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</si>
  <si>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</si>
  <si>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</si>
  <si>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</si>
  <si>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</si>
  <si>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</si>
  <si>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</si>
  <si>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</si>
  <si>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</si>
  <si>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</si>
  <si>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</si>
  <si>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</si>
  <si>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</si>
  <si>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</si>
  <si>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</si>
  <si>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</si>
  <si>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</si>
  <si>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</si>
  <si>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</si>
  <si>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</si>
  <si>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</si>
  <si>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</si>
  <si>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</si>
  <si>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</si>
  <si>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</si>
  <si>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</si>
  <si>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</si>
  <si>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</si>
  <si>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</si>
  <si>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</si>
  <si>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</si>
  <si>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</si>
  <si>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</si>
  <si>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</si>
  <si>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</si>
  <si>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</si>
  <si>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</si>
  <si>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</si>
  <si>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</si>
  <si>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</si>
  <si>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</si>
  <si>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</si>
  <si>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</si>
  <si>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</si>
  <si>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</si>
  <si>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</si>
  <si>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</si>
  <si>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</si>
  <si>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</si>
  <si>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</si>
  <si>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</si>
  <si>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</si>
  <si>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</si>
  <si>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</si>
  <si>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</si>
  <si>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</si>
  <si>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</si>
  <si>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</si>
  <si>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</si>
  <si>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</si>
  <si>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</si>
  <si>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</si>
  <si>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</si>
  <si>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</si>
  <si>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</si>
  <si>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</si>
  <si>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</si>
  <si>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</si>
  <si>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</si>
  <si>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</si>
  <si>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</si>
  <si>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</si>
  <si>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</si>
  <si>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</si>
  <si>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</si>
  <si>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</si>
  <si>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</si>
  <si>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</si>
  <si>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충분섭취량</t>
    <phoneticPr fontId="1" type="noConversion"/>
  </si>
  <si>
    <t>상한섭취량</t>
    <phoneticPr fontId="1" type="noConversion"/>
  </si>
  <si>
    <t>평균필요량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</si>
  <si>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</si>
  <si>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</si>
  <si>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</si>
  <si>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</si>
  <si>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</si>
  <si>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</si>
  <si>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</si>
  <si>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</si>
  <si>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</si>
  <si>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</si>
  <si>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권장섭취량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</si>
  <si>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</si>
  <si>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</si>
  <si>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</si>
  <si>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</si>
  <si>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</si>
  <si>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</si>
  <si>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</si>
  <si>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</si>
  <si>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</si>
  <si>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필요추정량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</si>
  <si>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</si>
  <si>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</si>
  <si>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</si>
  <si>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</si>
  <si>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</si>
  <si>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</si>
  <si>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</si>
  <si>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</si>
  <si>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</si>
  <si>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</si>
  <si>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</si>
  <si>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</si>
  <si>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</si>
  <si>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</si>
  <si>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</si>
  <si>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</si>
  <si>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</si>
  <si>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</si>
  <si>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</si>
  <si>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</si>
  <si>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</si>
  <si>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</si>
  <si>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</si>
  <si>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</si>
  <si>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</si>
  <si>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</si>
  <si>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</si>
  <si>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</si>
  <si>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</si>
  <si>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M</t>
  </si>
  <si>
    <t>(설문지 : FFQ 95문항 설문지, 사용자 : 김형태, ID : H1900632)</t>
  </si>
  <si>
    <t>2021년 07월 02일 08:33:55</t>
  </si>
  <si>
    <t>단백질</t>
    <phoneticPr fontId="1" type="noConversion"/>
  </si>
  <si>
    <t>식이섬유</t>
    <phoneticPr fontId="1" type="noConversion"/>
  </si>
  <si>
    <t>권장섭취량</t>
    <phoneticPr fontId="1" type="noConversion"/>
  </si>
  <si>
    <t>적정비율(최소)</t>
    <phoneticPr fontId="1" type="noConversion"/>
  </si>
  <si>
    <t>섭취비율</t>
    <phoneticPr fontId="1" type="noConversion"/>
  </si>
  <si>
    <t>비타민D</t>
    <phoneticPr fontId="1" type="noConversion"/>
  </si>
  <si>
    <t>평균필요량</t>
    <phoneticPr fontId="1" type="noConversion"/>
  </si>
  <si>
    <t>충분섭취량</t>
    <phoneticPr fontId="1" type="noConversion"/>
  </si>
  <si>
    <t>판토텐산</t>
    <phoneticPr fontId="1" type="noConversion"/>
  </si>
  <si>
    <t>섭취량</t>
    <phoneticPr fontId="1" type="noConversion"/>
  </si>
  <si>
    <t>상한섭취량</t>
    <phoneticPr fontId="1" type="noConversion"/>
  </si>
  <si>
    <t>H1900632</t>
  </si>
  <si>
    <t>김형태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</si>
</sst>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51.754080000000002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16264"/>
        <c:axId val="575716656"/>
      </c:barChart>
      <c:catAx>
        <c:axId val="575716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16656"/>
        <c:crosses val="autoZero"/>
        <c:auto val="1"/>
        <c:lblAlgn val="ctr"/>
        <c:lblOffset val="100"/>
        <c:noMultiLvlLbl val="0"/>
      </c:catAx>
      <c:valAx>
        <c:axId val="575716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16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2.4362425999999999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5024"/>
        <c:axId val="565663848"/>
      </c:barChart>
      <c:catAx>
        <c:axId val="565665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3848"/>
        <c:crosses val="autoZero"/>
        <c:auto val="1"/>
        <c:lblAlgn val="ctr"/>
        <c:lblOffset val="100"/>
        <c:noMultiLvlLbl val="0"/>
      </c:catAx>
      <c:valAx>
        <c:axId val="565663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5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3.0845280000000002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57968"/>
        <c:axId val="565663456"/>
      </c:barChart>
      <c:catAx>
        <c:axId val="565657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3456"/>
        <c:crosses val="autoZero"/>
        <c:auto val="1"/>
        <c:lblAlgn val="ctr"/>
        <c:lblOffset val="100"/>
        <c:noMultiLvlLbl val="0"/>
      </c:catAx>
      <c:valAx>
        <c:axId val="565663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5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984.0444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1104"/>
        <c:axId val="565661888"/>
      </c:barChart>
      <c:catAx>
        <c:axId val="565661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1888"/>
        <c:crosses val="autoZero"/>
        <c:auto val="1"/>
        <c:lblAlgn val="ctr"/>
        <c:lblOffset val="100"/>
        <c:noMultiLvlLbl val="0"/>
      </c:catAx>
      <c:valAx>
        <c:axId val="565661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1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3206.4760000000001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7768"/>
        <c:axId val="565663064"/>
      </c:barChart>
      <c:catAx>
        <c:axId val="565667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3064"/>
        <c:crosses val="autoZero"/>
        <c:auto val="1"/>
        <c:lblAlgn val="ctr"/>
        <c:lblOffset val="100"/>
        <c:noMultiLvlLbl val="0"/>
      </c:catAx>
      <c:valAx>
        <c:axId val="5656630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7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151.52583000000001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4632"/>
        <c:axId val="565665808"/>
      </c:barChart>
      <c:catAx>
        <c:axId val="565664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5808"/>
        <c:crosses val="autoZero"/>
        <c:auto val="1"/>
        <c:lblAlgn val="ctr"/>
        <c:lblOffset val="100"/>
        <c:noMultiLvlLbl val="0"/>
      </c:catAx>
      <c:valAx>
        <c:axId val="565665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4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120.42762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6592"/>
        <c:axId val="565666984"/>
      </c:barChart>
      <c:catAx>
        <c:axId val="565666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6984"/>
        <c:crosses val="autoZero"/>
        <c:auto val="1"/>
        <c:lblAlgn val="ctr"/>
        <c:lblOffset val="100"/>
        <c:noMultiLvlLbl val="0"/>
      </c:catAx>
      <c:valAx>
        <c:axId val="565666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6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8.9229289999999999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843328"/>
        <c:axId val="553844896"/>
      </c:barChart>
      <c:catAx>
        <c:axId val="55384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844896"/>
        <c:crosses val="autoZero"/>
        <c:auto val="1"/>
        <c:lblAlgn val="ctr"/>
        <c:lblOffset val="100"/>
        <c:noMultiLvlLbl val="0"/>
      </c:catAx>
      <c:valAx>
        <c:axId val="5538448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84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874.83180000000004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843720"/>
        <c:axId val="553844112"/>
      </c:barChart>
      <c:catAx>
        <c:axId val="553843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844112"/>
        <c:crosses val="autoZero"/>
        <c:auto val="1"/>
        <c:lblAlgn val="ctr"/>
        <c:lblOffset val="100"/>
        <c:noMultiLvlLbl val="0"/>
      </c:catAx>
      <c:valAx>
        <c:axId val="55384411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843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2.5556914999999999E-2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702816"/>
        <c:axId val="425703600"/>
      </c:barChart>
      <c:catAx>
        <c:axId val="425702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703600"/>
        <c:crosses val="autoZero"/>
        <c:auto val="1"/>
        <c:lblAlgn val="ctr"/>
        <c:lblOffset val="100"/>
        <c:noMultiLvlLbl val="0"/>
      </c:catAx>
      <c:valAx>
        <c:axId val="425703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702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3.1540666000000002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103928"/>
        <c:axId val="567105104"/>
      </c:barChart>
      <c:catAx>
        <c:axId val="567103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105104"/>
        <c:crosses val="autoZero"/>
        <c:auto val="1"/>
        <c:lblAlgn val="ctr"/>
        <c:lblOffset val="100"/>
        <c:noMultiLvlLbl val="0"/>
      </c:catAx>
      <c:valAx>
        <c:axId val="5671051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103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28.374925999999999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09992"/>
        <c:axId val="575717440"/>
      </c:barChart>
      <c:catAx>
        <c:axId val="575709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17440"/>
        <c:crosses val="autoZero"/>
        <c:auto val="1"/>
        <c:lblAlgn val="ctr"/>
        <c:lblOffset val="100"/>
        <c:noMultiLvlLbl val="0"/>
      </c:catAx>
      <c:valAx>
        <c:axId val="5757174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0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111.43236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8730032"/>
        <c:axId val="571209096"/>
      </c:barChart>
      <c:catAx>
        <c:axId val="568730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09096"/>
        <c:crosses val="autoZero"/>
        <c:auto val="1"/>
        <c:lblAlgn val="ctr"/>
        <c:lblOffset val="100"/>
        <c:noMultiLvlLbl val="0"/>
      </c:catAx>
      <c:valAx>
        <c:axId val="571209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73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53.960729999999998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209880"/>
        <c:axId val="571214584"/>
      </c:barChart>
      <c:catAx>
        <c:axId val="571209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14584"/>
        <c:crosses val="autoZero"/>
        <c:auto val="1"/>
        <c:lblAlgn val="ctr"/>
        <c:lblOffset val="100"/>
        <c:noMultiLvlLbl val="0"/>
      </c:catAx>
      <c:valAx>
        <c:axId val="571214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209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9.9909999999999997</c:v>
                </c:pt>
                <c:pt idx="1">
                  <c:v>9.6229999999999993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1213016"/>
        <c:axId val="571216152"/>
      </c:barChart>
      <c:catAx>
        <c:axId val="571213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16152"/>
        <c:crosses val="autoZero"/>
        <c:auto val="1"/>
        <c:lblAlgn val="ctr"/>
        <c:lblOffset val="100"/>
        <c:noMultiLvlLbl val="0"/>
      </c:catAx>
      <c:valAx>
        <c:axId val="571216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213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7.3734994</c:v>
                </c:pt>
                <c:pt idx="1">
                  <c:v>7.7920230000000004</c:v>
                </c:pt>
                <c:pt idx="2">
                  <c:v>8.4092640000000003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704.99243000000001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212232"/>
        <c:axId val="571212624"/>
      </c:barChart>
      <c:catAx>
        <c:axId val="571212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12624"/>
        <c:crosses val="autoZero"/>
        <c:auto val="1"/>
        <c:lblAlgn val="ctr"/>
        <c:lblOffset val="100"/>
        <c:noMultiLvlLbl val="0"/>
      </c:catAx>
      <c:valAx>
        <c:axId val="571212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212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16.118517000000001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211840"/>
        <c:axId val="571214192"/>
      </c:barChart>
      <c:catAx>
        <c:axId val="571211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14192"/>
        <c:crosses val="autoZero"/>
        <c:auto val="1"/>
        <c:lblAlgn val="ctr"/>
        <c:lblOffset val="100"/>
        <c:noMultiLvlLbl val="0"/>
      </c:catAx>
      <c:valAx>
        <c:axId val="571214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21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74.388999999999996</c:v>
                </c:pt>
                <c:pt idx="1">
                  <c:v>9.0470000000000006</c:v>
                </c:pt>
                <c:pt idx="2">
                  <c:v>16.565000000000001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1215368"/>
        <c:axId val="571210272"/>
      </c:barChart>
      <c:catAx>
        <c:axId val="571215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10272"/>
        <c:crosses val="autoZero"/>
        <c:auto val="1"/>
        <c:lblAlgn val="ctr"/>
        <c:lblOffset val="100"/>
        <c:noMultiLvlLbl val="0"/>
      </c:catAx>
      <c:valAx>
        <c:axId val="571210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215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1375.9318000000001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210664"/>
        <c:axId val="571211056"/>
      </c:barChart>
      <c:catAx>
        <c:axId val="571210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11056"/>
        <c:crosses val="autoZero"/>
        <c:auto val="1"/>
        <c:lblAlgn val="ctr"/>
        <c:lblOffset val="100"/>
        <c:noMultiLvlLbl val="0"/>
      </c:catAx>
      <c:valAx>
        <c:axId val="5712110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210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142.09798000000001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413088"/>
        <c:axId val="555418576"/>
      </c:barChart>
      <c:catAx>
        <c:axId val="555413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418576"/>
        <c:crosses val="autoZero"/>
        <c:auto val="1"/>
        <c:lblAlgn val="ctr"/>
        <c:lblOffset val="100"/>
        <c:noMultiLvlLbl val="0"/>
      </c:catAx>
      <c:valAx>
        <c:axId val="5554185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41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457.14404000000002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413872"/>
        <c:axId val="555418968"/>
      </c:barChart>
      <c:catAx>
        <c:axId val="555413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418968"/>
        <c:crosses val="autoZero"/>
        <c:auto val="1"/>
        <c:lblAlgn val="ctr"/>
        <c:lblOffset val="100"/>
        <c:noMultiLvlLbl val="0"/>
      </c:catAx>
      <c:valAx>
        <c:axId val="555418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41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2.6048027999999999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10776"/>
        <c:axId val="575711168"/>
      </c:barChart>
      <c:catAx>
        <c:axId val="575710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11168"/>
        <c:crosses val="autoZero"/>
        <c:auto val="1"/>
        <c:lblAlgn val="ctr"/>
        <c:lblOffset val="100"/>
        <c:noMultiLvlLbl val="0"/>
      </c:catAx>
      <c:valAx>
        <c:axId val="575711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10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6061.3852999999999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415048"/>
        <c:axId val="555411912"/>
      </c:barChart>
      <c:catAx>
        <c:axId val="555415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411912"/>
        <c:crosses val="autoZero"/>
        <c:auto val="1"/>
        <c:lblAlgn val="ctr"/>
        <c:lblOffset val="100"/>
        <c:noMultiLvlLbl val="0"/>
      </c:catAx>
      <c:valAx>
        <c:axId val="555411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415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15.277455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417400"/>
        <c:axId val="555416224"/>
      </c:barChart>
      <c:catAx>
        <c:axId val="555417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416224"/>
        <c:crosses val="autoZero"/>
        <c:auto val="1"/>
        <c:lblAlgn val="ctr"/>
        <c:lblOffset val="100"/>
        <c:noMultiLvlLbl val="0"/>
      </c:catAx>
      <c:valAx>
        <c:axId val="555416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417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1.6948596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415440"/>
        <c:axId val="555419360"/>
      </c:barChart>
      <c:catAx>
        <c:axId val="55541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419360"/>
        <c:crosses val="autoZero"/>
        <c:auto val="1"/>
        <c:lblAlgn val="ctr"/>
        <c:lblOffset val="100"/>
        <c:noMultiLvlLbl val="0"/>
      </c:catAx>
      <c:valAx>
        <c:axId val="555419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41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194.07219000000001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11952"/>
        <c:axId val="575712344"/>
      </c:barChart>
      <c:catAx>
        <c:axId val="575711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12344"/>
        <c:crosses val="autoZero"/>
        <c:auto val="1"/>
        <c:lblAlgn val="ctr"/>
        <c:lblOffset val="100"/>
        <c:noMultiLvlLbl val="0"/>
      </c:catAx>
      <c:valAx>
        <c:axId val="575712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1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1.2907354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13912"/>
        <c:axId val="575718616"/>
      </c:barChart>
      <c:catAx>
        <c:axId val="575713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18616"/>
        <c:crosses val="autoZero"/>
        <c:auto val="1"/>
        <c:lblAlgn val="ctr"/>
        <c:lblOffset val="100"/>
        <c:noMultiLvlLbl val="0"/>
      </c:catAx>
      <c:valAx>
        <c:axId val="575718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1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15.421922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19008"/>
        <c:axId val="575720184"/>
      </c:barChart>
      <c:catAx>
        <c:axId val="57571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20184"/>
        <c:crosses val="autoZero"/>
        <c:auto val="1"/>
        <c:lblAlgn val="ctr"/>
        <c:lblOffset val="100"/>
        <c:noMultiLvlLbl val="0"/>
      </c:catAx>
      <c:valAx>
        <c:axId val="575720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1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1.6948596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19400"/>
        <c:axId val="565658360"/>
      </c:barChart>
      <c:catAx>
        <c:axId val="575719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58360"/>
        <c:crosses val="autoZero"/>
        <c:auto val="1"/>
        <c:lblAlgn val="ctr"/>
        <c:lblOffset val="100"/>
        <c:noMultiLvlLbl val="0"/>
      </c:catAx>
      <c:valAx>
        <c:axId val="565658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19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606.33325000000002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2280"/>
        <c:axId val="565657576"/>
      </c:barChart>
      <c:catAx>
        <c:axId val="565662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57576"/>
        <c:crosses val="autoZero"/>
        <c:auto val="1"/>
        <c:lblAlgn val="ctr"/>
        <c:lblOffset val="100"/>
        <c:noMultiLvlLbl val="0"/>
      </c:catAx>
      <c:valAx>
        <c:axId val="565657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2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3.3480477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7376"/>
        <c:axId val="565660712"/>
      </c:barChart>
      <c:catAx>
        <c:axId val="565667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0712"/>
        <c:crosses val="autoZero"/>
        <c:auto val="1"/>
        <c:lblAlgn val="ctr"/>
        <c:lblOffset val="100"/>
        <c:noMultiLvlLbl val="0"/>
      </c:catAx>
      <c:valAx>
        <c:axId val="565660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김형태, ID : H1900632)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07월 02일 08:33:55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2000</v>
      </c>
      <c r="C6" s="59">
        <f>'DRIs DATA 입력'!C6</f>
        <v>1375.9318000000001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51.754080000000002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28.374925999999999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74.388999999999996</v>
      </c>
      <c r="G8" s="59">
        <f>'DRIs DATA 입력'!G8</f>
        <v>9.0470000000000006</v>
      </c>
      <c r="H8" s="59">
        <f>'DRIs DATA 입력'!H8</f>
        <v>16.565000000000001</v>
      </c>
      <c r="I8" s="46"/>
      <c r="J8" s="59" t="s">
        <v>215</v>
      </c>
      <c r="K8" s="59">
        <f>'DRIs DATA 입력'!K8</f>
        <v>9.9909999999999997</v>
      </c>
      <c r="L8" s="59">
        <f>'DRIs DATA 입력'!L8</f>
        <v>9.6229999999999993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704.99243000000001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16.118517000000001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2.6048027999999999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194.07219000000001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142.09798000000001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1.6029488000000001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1.2907354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15.421922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1.6948596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606.33325000000002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3.3480477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2.4362425999999999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3.0845280000000002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457.14404000000002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984.0444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6061.3852999999999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3206.4760000000001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151.52583000000001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120.42762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15.277455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8.9229289999999999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874.83180000000004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2.5556914999999999E-2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3.1540666000000002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111.43236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53.960729999999998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24" sqref="H24:M24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294</v>
      </c>
      <c r="B1" s="61" t="s">
        <v>331</v>
      </c>
      <c r="G1" s="62" t="s">
        <v>295</v>
      </c>
      <c r="H1" s="61" t="s">
        <v>332</v>
      </c>
    </row>
    <row r="3" spans="1:27" x14ac:dyDescent="0.3">
      <c r="A3" s="68" t="s">
        <v>296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297</v>
      </c>
      <c r="B4" s="67"/>
      <c r="C4" s="67"/>
      <c r="E4" s="69" t="s">
        <v>298</v>
      </c>
      <c r="F4" s="70"/>
      <c r="G4" s="70"/>
      <c r="H4" s="71"/>
      <c r="J4" s="69" t="s">
        <v>299</v>
      </c>
      <c r="K4" s="70"/>
      <c r="L4" s="71"/>
      <c r="N4" s="67" t="s">
        <v>333</v>
      </c>
      <c r="O4" s="67"/>
      <c r="P4" s="67"/>
      <c r="Q4" s="67"/>
      <c r="R4" s="67"/>
      <c r="S4" s="67"/>
      <c r="U4" s="67" t="s">
        <v>334</v>
      </c>
      <c r="V4" s="67"/>
      <c r="W4" s="67"/>
      <c r="X4" s="67"/>
      <c r="Y4" s="67"/>
      <c r="Z4" s="67"/>
    </row>
    <row r="5" spans="1:27" x14ac:dyDescent="0.3">
      <c r="A5" s="65"/>
      <c r="B5" s="65" t="s">
        <v>300</v>
      </c>
      <c r="C5" s="65" t="s">
        <v>276</v>
      </c>
      <c r="E5" s="65"/>
      <c r="F5" s="65" t="s">
        <v>301</v>
      </c>
      <c r="G5" s="65" t="s">
        <v>302</v>
      </c>
      <c r="H5" s="65" t="s">
        <v>45</v>
      </c>
      <c r="J5" s="65"/>
      <c r="K5" s="65" t="s">
        <v>303</v>
      </c>
      <c r="L5" s="65" t="s">
        <v>304</v>
      </c>
      <c r="N5" s="65"/>
      <c r="O5" s="65" t="s">
        <v>279</v>
      </c>
      <c r="P5" s="65" t="s">
        <v>290</v>
      </c>
      <c r="Q5" s="65" t="s">
        <v>277</v>
      </c>
      <c r="R5" s="65" t="s">
        <v>278</v>
      </c>
      <c r="S5" s="65" t="s">
        <v>276</v>
      </c>
      <c r="U5" s="65"/>
      <c r="V5" s="65" t="s">
        <v>279</v>
      </c>
      <c r="W5" s="65" t="s">
        <v>335</v>
      </c>
      <c r="X5" s="65" t="s">
        <v>277</v>
      </c>
      <c r="Y5" s="65" t="s">
        <v>278</v>
      </c>
      <c r="Z5" s="65" t="s">
        <v>276</v>
      </c>
    </row>
    <row r="6" spans="1:27" x14ac:dyDescent="0.3">
      <c r="A6" s="65" t="s">
        <v>297</v>
      </c>
      <c r="B6" s="65">
        <v>2000</v>
      </c>
      <c r="C6" s="65">
        <v>1375.9318000000001</v>
      </c>
      <c r="E6" s="65" t="s">
        <v>336</v>
      </c>
      <c r="F6" s="65">
        <v>55</v>
      </c>
      <c r="G6" s="65">
        <v>15</v>
      </c>
      <c r="H6" s="65">
        <v>7</v>
      </c>
      <c r="J6" s="65" t="s">
        <v>305</v>
      </c>
      <c r="K6" s="65">
        <v>0.1</v>
      </c>
      <c r="L6" s="65">
        <v>4</v>
      </c>
      <c r="N6" s="65" t="s">
        <v>306</v>
      </c>
      <c r="O6" s="65">
        <v>45</v>
      </c>
      <c r="P6" s="65">
        <v>55</v>
      </c>
      <c r="Q6" s="65">
        <v>0</v>
      </c>
      <c r="R6" s="65">
        <v>0</v>
      </c>
      <c r="S6" s="65">
        <v>51.754080000000002</v>
      </c>
      <c r="U6" s="65" t="s">
        <v>307</v>
      </c>
      <c r="V6" s="65">
        <v>0</v>
      </c>
      <c r="W6" s="65">
        <v>0</v>
      </c>
      <c r="X6" s="65">
        <v>25</v>
      </c>
      <c r="Y6" s="65">
        <v>0</v>
      </c>
      <c r="Z6" s="65">
        <v>28.374925999999999</v>
      </c>
    </row>
    <row r="7" spans="1:27" x14ac:dyDescent="0.3">
      <c r="E7" s="65" t="s">
        <v>308</v>
      </c>
      <c r="F7" s="65">
        <v>65</v>
      </c>
      <c r="G7" s="65">
        <v>30</v>
      </c>
      <c r="H7" s="65">
        <v>20</v>
      </c>
      <c r="J7" s="65" t="s">
        <v>308</v>
      </c>
      <c r="K7" s="65">
        <v>1</v>
      </c>
      <c r="L7" s="65">
        <v>10</v>
      </c>
    </row>
    <row r="8" spans="1:27" x14ac:dyDescent="0.3">
      <c r="E8" s="65" t="s">
        <v>337</v>
      </c>
      <c r="F8" s="65">
        <v>74.388999999999996</v>
      </c>
      <c r="G8" s="65">
        <v>9.0470000000000006</v>
      </c>
      <c r="H8" s="65">
        <v>16.565000000000001</v>
      </c>
      <c r="J8" s="65" t="s">
        <v>309</v>
      </c>
      <c r="K8" s="65">
        <v>9.9909999999999997</v>
      </c>
      <c r="L8" s="65">
        <v>9.6229999999999993</v>
      </c>
    </row>
    <row r="13" spans="1:27" x14ac:dyDescent="0.3">
      <c r="A13" s="66" t="s">
        <v>310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311</v>
      </c>
      <c r="B14" s="67"/>
      <c r="C14" s="67"/>
      <c r="D14" s="67"/>
      <c r="E14" s="67"/>
      <c r="F14" s="67"/>
      <c r="H14" s="67" t="s">
        <v>312</v>
      </c>
      <c r="I14" s="67"/>
      <c r="J14" s="67"/>
      <c r="K14" s="67"/>
      <c r="L14" s="67"/>
      <c r="M14" s="67"/>
      <c r="O14" s="67" t="s">
        <v>338</v>
      </c>
      <c r="P14" s="67"/>
      <c r="Q14" s="67"/>
      <c r="R14" s="67"/>
      <c r="S14" s="67"/>
      <c r="T14" s="67"/>
      <c r="V14" s="67" t="s">
        <v>313</v>
      </c>
      <c r="W14" s="67"/>
      <c r="X14" s="67"/>
      <c r="Y14" s="67"/>
      <c r="Z14" s="67"/>
      <c r="AA14" s="67"/>
    </row>
    <row r="15" spans="1:27" x14ac:dyDescent="0.3">
      <c r="A15" s="65"/>
      <c r="B15" s="65" t="s">
        <v>279</v>
      </c>
      <c r="C15" s="65" t="s">
        <v>290</v>
      </c>
      <c r="D15" s="65" t="s">
        <v>277</v>
      </c>
      <c r="E15" s="65" t="s">
        <v>278</v>
      </c>
      <c r="F15" s="65" t="s">
        <v>276</v>
      </c>
      <c r="H15" s="65"/>
      <c r="I15" s="65" t="s">
        <v>279</v>
      </c>
      <c r="J15" s="65" t="s">
        <v>290</v>
      </c>
      <c r="K15" s="65" t="s">
        <v>277</v>
      </c>
      <c r="L15" s="65" t="s">
        <v>278</v>
      </c>
      <c r="M15" s="65" t="s">
        <v>276</v>
      </c>
      <c r="O15" s="65"/>
      <c r="P15" s="65" t="s">
        <v>339</v>
      </c>
      <c r="Q15" s="65" t="s">
        <v>290</v>
      </c>
      <c r="R15" s="65" t="s">
        <v>340</v>
      </c>
      <c r="S15" s="65" t="s">
        <v>278</v>
      </c>
      <c r="T15" s="65" t="s">
        <v>276</v>
      </c>
      <c r="V15" s="65"/>
      <c r="W15" s="65" t="s">
        <v>279</v>
      </c>
      <c r="X15" s="65" t="s">
        <v>290</v>
      </c>
      <c r="Y15" s="65" t="s">
        <v>340</v>
      </c>
      <c r="Z15" s="65" t="s">
        <v>278</v>
      </c>
      <c r="AA15" s="65" t="s">
        <v>276</v>
      </c>
    </row>
    <row r="16" spans="1:27" x14ac:dyDescent="0.3">
      <c r="A16" s="65" t="s">
        <v>314</v>
      </c>
      <c r="B16" s="65">
        <v>500</v>
      </c>
      <c r="C16" s="65">
        <v>700</v>
      </c>
      <c r="D16" s="65">
        <v>0</v>
      </c>
      <c r="E16" s="65">
        <v>3000</v>
      </c>
      <c r="F16" s="65">
        <v>704.99243000000001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16.118517000000001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2.6048027999999999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194.07219000000001</v>
      </c>
    </row>
    <row r="23" spans="1:62" x14ac:dyDescent="0.3">
      <c r="A23" s="66" t="s">
        <v>315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316</v>
      </c>
      <c r="B24" s="67"/>
      <c r="C24" s="67"/>
      <c r="D24" s="67"/>
      <c r="E24" s="67"/>
      <c r="F24" s="67"/>
      <c r="H24" s="67" t="s">
        <v>317</v>
      </c>
      <c r="I24" s="67"/>
      <c r="J24" s="67"/>
      <c r="K24" s="67"/>
      <c r="L24" s="67"/>
      <c r="M24" s="67"/>
      <c r="O24" s="67" t="s">
        <v>318</v>
      </c>
      <c r="P24" s="67"/>
      <c r="Q24" s="67"/>
      <c r="R24" s="67"/>
      <c r="S24" s="67"/>
      <c r="T24" s="67"/>
      <c r="V24" s="67" t="s">
        <v>319</v>
      </c>
      <c r="W24" s="67"/>
      <c r="X24" s="67"/>
      <c r="Y24" s="67"/>
      <c r="Z24" s="67"/>
      <c r="AA24" s="67"/>
      <c r="AC24" s="67" t="s">
        <v>320</v>
      </c>
      <c r="AD24" s="67"/>
      <c r="AE24" s="67"/>
      <c r="AF24" s="67"/>
      <c r="AG24" s="67"/>
      <c r="AH24" s="67"/>
      <c r="AJ24" s="67" t="s">
        <v>321</v>
      </c>
      <c r="AK24" s="67"/>
      <c r="AL24" s="67"/>
      <c r="AM24" s="67"/>
      <c r="AN24" s="67"/>
      <c r="AO24" s="67"/>
      <c r="AQ24" s="67" t="s">
        <v>322</v>
      </c>
      <c r="AR24" s="67"/>
      <c r="AS24" s="67"/>
      <c r="AT24" s="67"/>
      <c r="AU24" s="67"/>
      <c r="AV24" s="67"/>
      <c r="AX24" s="67" t="s">
        <v>341</v>
      </c>
      <c r="AY24" s="67"/>
      <c r="AZ24" s="67"/>
      <c r="BA24" s="67"/>
      <c r="BB24" s="67"/>
      <c r="BC24" s="67"/>
      <c r="BE24" s="67" t="s">
        <v>323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279</v>
      </c>
      <c r="C25" s="65" t="s">
        <v>290</v>
      </c>
      <c r="D25" s="65" t="s">
        <v>277</v>
      </c>
      <c r="E25" s="65" t="s">
        <v>278</v>
      </c>
      <c r="F25" s="65" t="s">
        <v>276</v>
      </c>
      <c r="H25" s="65"/>
      <c r="I25" s="65" t="s">
        <v>339</v>
      </c>
      <c r="J25" s="65" t="s">
        <v>290</v>
      </c>
      <c r="K25" s="65" t="s">
        <v>277</v>
      </c>
      <c r="L25" s="65" t="s">
        <v>278</v>
      </c>
      <c r="M25" s="65" t="s">
        <v>276</v>
      </c>
      <c r="O25" s="65"/>
      <c r="P25" s="65" t="s">
        <v>339</v>
      </c>
      <c r="Q25" s="65" t="s">
        <v>290</v>
      </c>
      <c r="R25" s="65" t="s">
        <v>277</v>
      </c>
      <c r="S25" s="65" t="s">
        <v>278</v>
      </c>
      <c r="T25" s="65" t="s">
        <v>276</v>
      </c>
      <c r="V25" s="65"/>
      <c r="W25" s="65" t="s">
        <v>279</v>
      </c>
      <c r="X25" s="65" t="s">
        <v>290</v>
      </c>
      <c r="Y25" s="65" t="s">
        <v>277</v>
      </c>
      <c r="Z25" s="65" t="s">
        <v>278</v>
      </c>
      <c r="AA25" s="65" t="s">
        <v>276</v>
      </c>
      <c r="AC25" s="65"/>
      <c r="AD25" s="65" t="s">
        <v>279</v>
      </c>
      <c r="AE25" s="65" t="s">
        <v>290</v>
      </c>
      <c r="AF25" s="65" t="s">
        <v>340</v>
      </c>
      <c r="AG25" s="65" t="s">
        <v>278</v>
      </c>
      <c r="AH25" s="65" t="s">
        <v>342</v>
      </c>
      <c r="AJ25" s="65"/>
      <c r="AK25" s="65" t="s">
        <v>279</v>
      </c>
      <c r="AL25" s="65" t="s">
        <v>290</v>
      </c>
      <c r="AM25" s="65" t="s">
        <v>277</v>
      </c>
      <c r="AN25" s="65" t="s">
        <v>278</v>
      </c>
      <c r="AO25" s="65" t="s">
        <v>342</v>
      </c>
      <c r="AQ25" s="65"/>
      <c r="AR25" s="65" t="s">
        <v>279</v>
      </c>
      <c r="AS25" s="65" t="s">
        <v>290</v>
      </c>
      <c r="AT25" s="65" t="s">
        <v>277</v>
      </c>
      <c r="AU25" s="65" t="s">
        <v>278</v>
      </c>
      <c r="AV25" s="65" t="s">
        <v>276</v>
      </c>
      <c r="AX25" s="65"/>
      <c r="AY25" s="65" t="s">
        <v>279</v>
      </c>
      <c r="AZ25" s="65" t="s">
        <v>290</v>
      </c>
      <c r="BA25" s="65" t="s">
        <v>277</v>
      </c>
      <c r="BB25" s="65" t="s">
        <v>278</v>
      </c>
      <c r="BC25" s="65" t="s">
        <v>276</v>
      </c>
      <c r="BE25" s="65"/>
      <c r="BF25" s="65" t="s">
        <v>279</v>
      </c>
      <c r="BG25" s="65" t="s">
        <v>335</v>
      </c>
      <c r="BH25" s="65" t="s">
        <v>277</v>
      </c>
      <c r="BI25" s="65" t="s">
        <v>278</v>
      </c>
      <c r="BJ25" s="65" t="s">
        <v>276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142.09798000000001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1.6029488000000001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1.2907354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15.421922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1.6948596</v>
      </c>
      <c r="AJ26" s="65" t="s">
        <v>324</v>
      </c>
      <c r="AK26" s="65">
        <v>320</v>
      </c>
      <c r="AL26" s="65">
        <v>400</v>
      </c>
      <c r="AM26" s="65">
        <v>0</v>
      </c>
      <c r="AN26" s="65">
        <v>1000</v>
      </c>
      <c r="AO26" s="65">
        <v>606.33325000000002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3.3480477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2.4362425999999999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3.0845280000000002</v>
      </c>
    </row>
    <row r="33" spans="1:68" x14ac:dyDescent="0.3">
      <c r="A33" s="66" t="s">
        <v>325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176</v>
      </c>
      <c r="B34" s="67"/>
      <c r="C34" s="67"/>
      <c r="D34" s="67"/>
      <c r="E34" s="67"/>
      <c r="F34" s="67"/>
      <c r="H34" s="67" t="s">
        <v>326</v>
      </c>
      <c r="I34" s="67"/>
      <c r="J34" s="67"/>
      <c r="K34" s="67"/>
      <c r="L34" s="67"/>
      <c r="M34" s="67"/>
      <c r="O34" s="67" t="s">
        <v>177</v>
      </c>
      <c r="P34" s="67"/>
      <c r="Q34" s="67"/>
      <c r="R34" s="67"/>
      <c r="S34" s="67"/>
      <c r="T34" s="67"/>
      <c r="V34" s="67" t="s">
        <v>327</v>
      </c>
      <c r="W34" s="67"/>
      <c r="X34" s="67"/>
      <c r="Y34" s="67"/>
      <c r="Z34" s="67"/>
      <c r="AA34" s="67"/>
      <c r="AC34" s="67" t="s">
        <v>328</v>
      </c>
      <c r="AD34" s="67"/>
      <c r="AE34" s="67"/>
      <c r="AF34" s="67"/>
      <c r="AG34" s="67"/>
      <c r="AH34" s="67"/>
      <c r="AJ34" s="67" t="s">
        <v>329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279</v>
      </c>
      <c r="C35" s="65" t="s">
        <v>335</v>
      </c>
      <c r="D35" s="65" t="s">
        <v>340</v>
      </c>
      <c r="E35" s="65" t="s">
        <v>343</v>
      </c>
      <c r="F35" s="65" t="s">
        <v>276</v>
      </c>
      <c r="H35" s="65"/>
      <c r="I35" s="65" t="s">
        <v>279</v>
      </c>
      <c r="J35" s="65" t="s">
        <v>290</v>
      </c>
      <c r="K35" s="65" t="s">
        <v>277</v>
      </c>
      <c r="L35" s="65" t="s">
        <v>278</v>
      </c>
      <c r="M35" s="65" t="s">
        <v>276</v>
      </c>
      <c r="O35" s="65"/>
      <c r="P35" s="65" t="s">
        <v>279</v>
      </c>
      <c r="Q35" s="65" t="s">
        <v>335</v>
      </c>
      <c r="R35" s="65" t="s">
        <v>340</v>
      </c>
      <c r="S35" s="65" t="s">
        <v>343</v>
      </c>
      <c r="T35" s="65" t="s">
        <v>276</v>
      </c>
      <c r="V35" s="65"/>
      <c r="W35" s="65" t="s">
        <v>279</v>
      </c>
      <c r="X35" s="65" t="s">
        <v>290</v>
      </c>
      <c r="Y35" s="65" t="s">
        <v>277</v>
      </c>
      <c r="Z35" s="65" t="s">
        <v>278</v>
      </c>
      <c r="AA35" s="65" t="s">
        <v>276</v>
      </c>
      <c r="AC35" s="65"/>
      <c r="AD35" s="65" t="s">
        <v>339</v>
      </c>
      <c r="AE35" s="65" t="s">
        <v>290</v>
      </c>
      <c r="AF35" s="65" t="s">
        <v>340</v>
      </c>
      <c r="AG35" s="65" t="s">
        <v>278</v>
      </c>
      <c r="AH35" s="65" t="s">
        <v>342</v>
      </c>
      <c r="AJ35" s="65"/>
      <c r="AK35" s="65" t="s">
        <v>279</v>
      </c>
      <c r="AL35" s="65" t="s">
        <v>290</v>
      </c>
      <c r="AM35" s="65" t="s">
        <v>277</v>
      </c>
      <c r="AN35" s="65" t="s">
        <v>278</v>
      </c>
      <c r="AO35" s="65" t="s">
        <v>276</v>
      </c>
    </row>
    <row r="36" spans="1:68" x14ac:dyDescent="0.3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457.14404000000002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984.0444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6061.3852999999999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3206.4760000000001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151.52583000000001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120.42762</v>
      </c>
    </row>
    <row r="43" spans="1:68" x14ac:dyDescent="0.3">
      <c r="A43" s="66" t="s">
        <v>280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281</v>
      </c>
      <c r="B44" s="67"/>
      <c r="C44" s="67"/>
      <c r="D44" s="67"/>
      <c r="E44" s="67"/>
      <c r="F44" s="67"/>
      <c r="H44" s="67" t="s">
        <v>282</v>
      </c>
      <c r="I44" s="67"/>
      <c r="J44" s="67"/>
      <c r="K44" s="67"/>
      <c r="L44" s="67"/>
      <c r="M44" s="67"/>
      <c r="O44" s="67" t="s">
        <v>283</v>
      </c>
      <c r="P44" s="67"/>
      <c r="Q44" s="67"/>
      <c r="R44" s="67"/>
      <c r="S44" s="67"/>
      <c r="T44" s="67"/>
      <c r="V44" s="67" t="s">
        <v>284</v>
      </c>
      <c r="W44" s="67"/>
      <c r="X44" s="67"/>
      <c r="Y44" s="67"/>
      <c r="Z44" s="67"/>
      <c r="AA44" s="67"/>
      <c r="AC44" s="67" t="s">
        <v>285</v>
      </c>
      <c r="AD44" s="67"/>
      <c r="AE44" s="67"/>
      <c r="AF44" s="67"/>
      <c r="AG44" s="67"/>
      <c r="AH44" s="67"/>
      <c r="AJ44" s="67" t="s">
        <v>286</v>
      </c>
      <c r="AK44" s="67"/>
      <c r="AL44" s="67"/>
      <c r="AM44" s="67"/>
      <c r="AN44" s="67"/>
      <c r="AO44" s="67"/>
      <c r="AQ44" s="67" t="s">
        <v>287</v>
      </c>
      <c r="AR44" s="67"/>
      <c r="AS44" s="67"/>
      <c r="AT44" s="67"/>
      <c r="AU44" s="67"/>
      <c r="AV44" s="67"/>
      <c r="AX44" s="67" t="s">
        <v>288</v>
      </c>
      <c r="AY44" s="67"/>
      <c r="AZ44" s="67"/>
      <c r="BA44" s="67"/>
      <c r="BB44" s="67"/>
      <c r="BC44" s="67"/>
      <c r="BE44" s="67" t="s">
        <v>289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279</v>
      </c>
      <c r="C45" s="65" t="s">
        <v>290</v>
      </c>
      <c r="D45" s="65" t="s">
        <v>277</v>
      </c>
      <c r="E45" s="65" t="s">
        <v>278</v>
      </c>
      <c r="F45" s="65" t="s">
        <v>276</v>
      </c>
      <c r="H45" s="65"/>
      <c r="I45" s="65" t="s">
        <v>279</v>
      </c>
      <c r="J45" s="65" t="s">
        <v>290</v>
      </c>
      <c r="K45" s="65" t="s">
        <v>277</v>
      </c>
      <c r="L45" s="65" t="s">
        <v>278</v>
      </c>
      <c r="M45" s="65" t="s">
        <v>276</v>
      </c>
      <c r="O45" s="65"/>
      <c r="P45" s="65" t="s">
        <v>279</v>
      </c>
      <c r="Q45" s="65" t="s">
        <v>290</v>
      </c>
      <c r="R45" s="65" t="s">
        <v>277</v>
      </c>
      <c r="S45" s="65" t="s">
        <v>278</v>
      </c>
      <c r="T45" s="65" t="s">
        <v>276</v>
      </c>
      <c r="V45" s="65"/>
      <c r="W45" s="65" t="s">
        <v>279</v>
      </c>
      <c r="X45" s="65" t="s">
        <v>290</v>
      </c>
      <c r="Y45" s="65" t="s">
        <v>277</v>
      </c>
      <c r="Z45" s="65" t="s">
        <v>278</v>
      </c>
      <c r="AA45" s="65" t="s">
        <v>276</v>
      </c>
      <c r="AC45" s="65"/>
      <c r="AD45" s="65" t="s">
        <v>279</v>
      </c>
      <c r="AE45" s="65" t="s">
        <v>290</v>
      </c>
      <c r="AF45" s="65" t="s">
        <v>277</v>
      </c>
      <c r="AG45" s="65" t="s">
        <v>278</v>
      </c>
      <c r="AH45" s="65" t="s">
        <v>276</v>
      </c>
      <c r="AJ45" s="65"/>
      <c r="AK45" s="65" t="s">
        <v>279</v>
      </c>
      <c r="AL45" s="65" t="s">
        <v>290</v>
      </c>
      <c r="AM45" s="65" t="s">
        <v>277</v>
      </c>
      <c r="AN45" s="65" t="s">
        <v>278</v>
      </c>
      <c r="AO45" s="65" t="s">
        <v>276</v>
      </c>
      <c r="AQ45" s="65"/>
      <c r="AR45" s="65" t="s">
        <v>279</v>
      </c>
      <c r="AS45" s="65" t="s">
        <v>290</v>
      </c>
      <c r="AT45" s="65" t="s">
        <v>277</v>
      </c>
      <c r="AU45" s="65" t="s">
        <v>278</v>
      </c>
      <c r="AV45" s="65" t="s">
        <v>276</v>
      </c>
      <c r="AX45" s="65"/>
      <c r="AY45" s="65" t="s">
        <v>279</v>
      </c>
      <c r="AZ45" s="65" t="s">
        <v>290</v>
      </c>
      <c r="BA45" s="65" t="s">
        <v>277</v>
      </c>
      <c r="BB45" s="65" t="s">
        <v>278</v>
      </c>
      <c r="BC45" s="65" t="s">
        <v>276</v>
      </c>
      <c r="BE45" s="65"/>
      <c r="BF45" s="65" t="s">
        <v>279</v>
      </c>
      <c r="BG45" s="65" t="s">
        <v>335</v>
      </c>
      <c r="BH45" s="65" t="s">
        <v>277</v>
      </c>
      <c r="BI45" s="65" t="s">
        <v>343</v>
      </c>
      <c r="BJ45" s="65" t="s">
        <v>276</v>
      </c>
    </row>
    <row r="46" spans="1:68" x14ac:dyDescent="0.3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15.277455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8.9229289999999999</v>
      </c>
      <c r="O46" s="65" t="s">
        <v>291</v>
      </c>
      <c r="P46" s="65">
        <v>600</v>
      </c>
      <c r="Q46" s="65">
        <v>800</v>
      </c>
      <c r="R46" s="65">
        <v>0</v>
      </c>
      <c r="S46" s="65">
        <v>10000</v>
      </c>
      <c r="T46" s="65">
        <v>874.83180000000004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2.5556914999999999E-2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3.1540666000000002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111.43236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53.960729999999998</v>
      </c>
      <c r="AX46" s="65" t="s">
        <v>292</v>
      </c>
      <c r="AY46" s="65"/>
      <c r="AZ46" s="65"/>
      <c r="BA46" s="65"/>
      <c r="BB46" s="65"/>
      <c r="BC46" s="65"/>
      <c r="BE46" s="65" t="s">
        <v>293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36" sqref="H36"/>
    </sheetView>
  </sheetViews>
  <sheetFormatPr defaultRowHeight="16.5" x14ac:dyDescent="0.3"/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344</v>
      </c>
      <c r="B2" s="61" t="s">
        <v>345</v>
      </c>
      <c r="C2" s="61" t="s">
        <v>330</v>
      </c>
      <c r="D2" s="61">
        <v>66</v>
      </c>
      <c r="E2" s="61">
        <v>1375.9318000000001</v>
      </c>
      <c r="F2" s="61">
        <v>232.41582</v>
      </c>
      <c r="G2" s="61">
        <v>28.264514999999999</v>
      </c>
      <c r="H2" s="61">
        <v>16.188016999999999</v>
      </c>
      <c r="I2" s="61">
        <v>12.076499</v>
      </c>
      <c r="J2" s="61">
        <v>51.754080000000002</v>
      </c>
      <c r="K2" s="61">
        <v>32.549778000000003</v>
      </c>
      <c r="L2" s="61">
        <v>19.204301999999998</v>
      </c>
      <c r="M2" s="61">
        <v>28.374925999999999</v>
      </c>
      <c r="N2" s="61">
        <v>2.2876394000000002</v>
      </c>
      <c r="O2" s="61">
        <v>15.432198</v>
      </c>
      <c r="P2" s="61">
        <v>923.4896</v>
      </c>
      <c r="Q2" s="61">
        <v>26.246496</v>
      </c>
      <c r="R2" s="61">
        <v>704.99243000000001</v>
      </c>
      <c r="S2" s="61">
        <v>103.164795</v>
      </c>
      <c r="T2" s="61">
        <v>7221.9260000000004</v>
      </c>
      <c r="U2" s="61">
        <v>2.6048027999999999</v>
      </c>
      <c r="V2" s="61">
        <v>16.118517000000001</v>
      </c>
      <c r="W2" s="61">
        <v>194.07219000000001</v>
      </c>
      <c r="X2" s="61">
        <v>142.09798000000001</v>
      </c>
      <c r="Y2" s="61">
        <v>1.6029488000000001</v>
      </c>
      <c r="Z2" s="61">
        <v>1.2907354</v>
      </c>
      <c r="AA2" s="61">
        <v>15.421922</v>
      </c>
      <c r="AB2" s="61">
        <v>1.6948596</v>
      </c>
      <c r="AC2" s="61">
        <v>606.33325000000002</v>
      </c>
      <c r="AD2" s="61">
        <v>3.3480477</v>
      </c>
      <c r="AE2" s="61">
        <v>2.4362425999999999</v>
      </c>
      <c r="AF2" s="61">
        <v>3.0845280000000002</v>
      </c>
      <c r="AG2" s="61">
        <v>457.14404000000002</v>
      </c>
      <c r="AH2" s="61">
        <v>288.64587</v>
      </c>
      <c r="AI2" s="61">
        <v>168.49816999999999</v>
      </c>
      <c r="AJ2" s="61">
        <v>984.0444</v>
      </c>
      <c r="AK2" s="61">
        <v>6061.3852999999999</v>
      </c>
      <c r="AL2" s="61">
        <v>151.52583000000001</v>
      </c>
      <c r="AM2" s="61">
        <v>3206.4760000000001</v>
      </c>
      <c r="AN2" s="61">
        <v>120.42762</v>
      </c>
      <c r="AO2" s="61">
        <v>15.277455</v>
      </c>
      <c r="AP2" s="61">
        <v>12.414151</v>
      </c>
      <c r="AQ2" s="61">
        <v>2.8633044000000001</v>
      </c>
      <c r="AR2" s="61">
        <v>8.9229289999999999</v>
      </c>
      <c r="AS2" s="61">
        <v>874.83180000000004</v>
      </c>
      <c r="AT2" s="61">
        <v>2.5556914999999999E-2</v>
      </c>
      <c r="AU2" s="61">
        <v>3.1540666000000002</v>
      </c>
      <c r="AV2" s="61">
        <v>111.43236</v>
      </c>
      <c r="AW2" s="61">
        <v>53.960729999999998</v>
      </c>
      <c r="AX2" s="61">
        <v>0.12658427999999999</v>
      </c>
      <c r="AY2" s="61">
        <v>0.7178099</v>
      </c>
      <c r="AZ2" s="61">
        <v>247.61227</v>
      </c>
      <c r="BA2" s="61">
        <v>23.603345999999998</v>
      </c>
      <c r="BB2" s="61">
        <v>7.3734994</v>
      </c>
      <c r="BC2" s="61">
        <v>7.7920230000000004</v>
      </c>
      <c r="BD2" s="61">
        <v>8.4092640000000003</v>
      </c>
      <c r="BE2" s="61">
        <v>0.77164849999999996</v>
      </c>
      <c r="BF2" s="61">
        <v>4.1802944999999996</v>
      </c>
      <c r="BG2" s="61">
        <v>6.9387240000000003E-3</v>
      </c>
      <c r="BH2" s="61">
        <v>1.8783088999999999E-2</v>
      </c>
      <c r="BI2" s="61">
        <v>1.3734411E-2</v>
      </c>
      <c r="BJ2" s="61">
        <v>5.4476810000000001E-2</v>
      </c>
      <c r="BK2" s="61">
        <v>5.3374800000000001E-4</v>
      </c>
      <c r="BL2" s="61">
        <v>0.30603852999999998</v>
      </c>
      <c r="BM2" s="61">
        <v>3.5787765999999999</v>
      </c>
      <c r="BN2" s="61">
        <v>1.1053770000000001</v>
      </c>
      <c r="BO2" s="61">
        <v>56.855995</v>
      </c>
      <c r="BP2" s="61">
        <v>11.128261999999999</v>
      </c>
      <c r="BQ2" s="61">
        <v>20.339289000000001</v>
      </c>
      <c r="BR2" s="61">
        <v>66.469284000000002</v>
      </c>
      <c r="BS2" s="61">
        <v>13.742903</v>
      </c>
      <c r="BT2" s="61">
        <v>13.599906000000001</v>
      </c>
      <c r="BU2" s="61">
        <v>2.2050785E-2</v>
      </c>
      <c r="BV2" s="61">
        <v>1.2637850000000001E-2</v>
      </c>
      <c r="BW2" s="61">
        <v>0.88534944999999998</v>
      </c>
      <c r="BX2" s="61">
        <v>1.0392646000000001</v>
      </c>
      <c r="BY2" s="61">
        <v>8.0057950000000003E-2</v>
      </c>
      <c r="BZ2" s="61">
        <v>4.6656022000000002E-4</v>
      </c>
      <c r="CA2" s="61">
        <v>0.71802339999999998</v>
      </c>
      <c r="CB2" s="61">
        <v>6.627651E-3</v>
      </c>
      <c r="CC2" s="61">
        <v>0.17116068000000001</v>
      </c>
      <c r="CD2" s="61">
        <v>0.64983480000000005</v>
      </c>
      <c r="CE2" s="61">
        <v>3.7869696000000001E-2</v>
      </c>
      <c r="CF2" s="61">
        <v>0.15675905000000001</v>
      </c>
      <c r="CG2" s="61">
        <v>0</v>
      </c>
      <c r="CH2" s="61">
        <v>2.1069609999999999E-2</v>
      </c>
      <c r="CI2" s="61">
        <v>0</v>
      </c>
      <c r="CJ2" s="61">
        <v>1.6337929</v>
      </c>
      <c r="CK2" s="61">
        <v>9.2819519999999996E-3</v>
      </c>
      <c r="CL2" s="61">
        <v>0.41933766</v>
      </c>
      <c r="CM2" s="61">
        <v>3.3050459999999999</v>
      </c>
      <c r="CN2" s="61">
        <v>1527.5948000000001</v>
      </c>
      <c r="CO2" s="61">
        <v>2637.7824999999998</v>
      </c>
      <c r="CP2" s="61">
        <v>1541.2411999999999</v>
      </c>
      <c r="CQ2" s="61">
        <v>538.53819999999996</v>
      </c>
      <c r="CR2" s="61">
        <v>310.08517000000001</v>
      </c>
      <c r="CS2" s="61">
        <v>275.97833000000003</v>
      </c>
      <c r="CT2" s="61">
        <v>1531.1475</v>
      </c>
      <c r="CU2" s="61">
        <v>926.05809999999997</v>
      </c>
      <c r="CV2" s="61">
        <v>891.23649999999998</v>
      </c>
      <c r="CW2" s="61">
        <v>1065.9203</v>
      </c>
      <c r="CX2" s="61">
        <v>352.38344999999998</v>
      </c>
      <c r="CY2" s="61">
        <v>1924.5059000000001</v>
      </c>
      <c r="CZ2" s="61">
        <v>1023.06024</v>
      </c>
      <c r="DA2" s="61">
        <v>2346.7658999999999</v>
      </c>
      <c r="DB2" s="61">
        <v>2205.6550000000002</v>
      </c>
      <c r="DC2" s="61">
        <v>3560.3344999999999</v>
      </c>
      <c r="DD2" s="61">
        <v>5621.2143999999998</v>
      </c>
      <c r="DE2" s="61">
        <v>1079.4492</v>
      </c>
      <c r="DF2" s="61">
        <v>2410.8665000000001</v>
      </c>
      <c r="DG2" s="61">
        <v>1263.4452000000001</v>
      </c>
      <c r="DH2" s="61">
        <v>33.436660000000003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23.603345999999998</v>
      </c>
      <c r="B6">
        <f>BB2</f>
        <v>7.3734994</v>
      </c>
      <c r="C6">
        <f>BC2</f>
        <v>7.7920230000000004</v>
      </c>
      <c r="D6">
        <f>BD2</f>
        <v>8.4092640000000003</v>
      </c>
    </row>
    <row r="7" spans="1:113" x14ac:dyDescent="0.3">
      <c r="B7">
        <f>ROUND(B6/MAX($B$6,$C$6,$D$6),1)</f>
        <v>0.9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O32" sqref="O32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20095</v>
      </c>
      <c r="C2" s="56">
        <f ca="1">YEAR(TODAY())-YEAR(B2)+IF(TODAY()&gt;=DATE(YEAR(TODAY()),MONTH(B2),DAY(B2)),0,-1)</f>
        <v>66</v>
      </c>
      <c r="E2" s="52">
        <v>173.6</v>
      </c>
      <c r="F2" s="53" t="s">
        <v>275</v>
      </c>
      <c r="G2" s="52">
        <v>62.4</v>
      </c>
      <c r="H2" s="51" t="s">
        <v>40</v>
      </c>
      <c r="I2" s="72">
        <f>ROUND(G3/E3^2,1)</f>
        <v>20.7</v>
      </c>
    </row>
    <row r="3" spans="1:9" x14ac:dyDescent="0.3">
      <c r="E3" s="51">
        <f>E2/100</f>
        <v>1.736</v>
      </c>
      <c r="F3" s="51" t="s">
        <v>39</v>
      </c>
      <c r="G3" s="51">
        <f>G2</f>
        <v>62.4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44271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김형태, ID : H1900632)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07월 02일 08:33:55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F14" sqref="F14:I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44271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66</v>
      </c>
      <c r="G12" s="94"/>
      <c r="H12" s="94"/>
      <c r="I12" s="94"/>
      <c r="K12" s="123">
        <f>'개인정보 및 신체계측 입력'!E2</f>
        <v>173.6</v>
      </c>
      <c r="L12" s="124"/>
      <c r="M12" s="117">
        <f>'개인정보 및 신체계측 입력'!G2</f>
        <v>62.4</v>
      </c>
      <c r="N12" s="118"/>
      <c r="O12" s="113" t="s">
        <v>270</v>
      </c>
      <c r="P12" s="107"/>
      <c r="Q12" s="90">
        <f>'개인정보 및 신체계측 입력'!I2</f>
        <v>20.7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김형태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74.388999999999996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9.0470000000000006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16.565000000000001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9.6</v>
      </c>
      <c r="L72" s="36" t="s">
        <v>52</v>
      </c>
      <c r="M72" s="36">
        <f>ROUND('DRIs DATA'!K8,1)</f>
        <v>10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94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134.32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142.1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112.99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57.14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404.09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152.77000000000001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2000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2021-07-06T00:28:34Z</dcterms:modified>
</cp:coreProperties>
</file>