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<sst xmlns="http://schemas.openxmlformats.org/spreadsheetml/2006/main" count="692" uniqueCount="338">
  <si>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</si>
  <si>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</si>
  <si>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</si>
  <si>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</si>
  <si>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</si>
  <si>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</si>
  <si>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</si>
  <si>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</si>
  <si>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</si>
  <si>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</si>
  <si>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</si>
  <si>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</si>
  <si>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</si>
  <si>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</si>
  <si>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</si>
  <si>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</si>
  <si>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</si>
  <si>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</si>
  <si>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</si>
  <si>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</si>
  <si>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</si>
  <si>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</si>
  <si>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</si>
  <si>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</si>
  <si>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</si>
  <si>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</si>
  <si>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</si>
  <si>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</si>
  <si>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</si>
  <si>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</si>
  <si>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</si>
  <si>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</si>
  <si>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</si>
  <si>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</si>
  <si>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</si>
  <si>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</si>
  <si>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</si>
  <si>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</si>
  <si>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</si>
  <si>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</si>
  <si>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</si>
  <si>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</si>
  <si>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</si>
  <si>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</si>
  <si>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</si>
  <si>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</si>
  <si>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</si>
  <si>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</si>
  <si>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</si>
  <si>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</si>
  <si>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</si>
  <si>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</si>
  <si>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</si>
  <si>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</si>
  <si>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</si>
  <si>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</si>
  <si>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</si>
  <si>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</si>
  <si>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</si>
  <si>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</si>
  <si>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</si>
  <si>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</si>
  <si>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</si>
  <si>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</si>
  <si>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</si>
  <si>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</si>
  <si>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</si>
  <si>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</si>
  <si>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</si>
  <si>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</si>
  <si>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</si>
  <si>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</si>
  <si>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</si>
  <si>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</si>
  <si>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</si>
  <si>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</si>
  <si>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</si>
  <si>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</si>
  <si>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</si>
  <si>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</si>
  <si>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</si>
  <si>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</si>
  <si>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</si>
  <si>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</si>
  <si>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</si>
  <si>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</si>
  <si>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</si>
  <si>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</si>
  <si>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</si>
  <si>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</si>
  <si>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</si>
  <si>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</si>
  <si>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</si>
  <si>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</si>
  <si>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</si>
  <si>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</si>
  <si>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</si>
  <si>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</si>
  <si>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</si>
  <si>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</si>
  <si>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</si>
  <si>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</si>
  <si>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</si>
  <si>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</si>
  <si>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</si>
  <si>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</si>
  <si>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</si>
  <si>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</si>
  <si>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</si>
  <si>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</si>
  <si>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</si>
  <si>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</si>
  <si>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</si>
  <si>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</si>
  <si>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</si>
  <si>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</si>
  <si>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</si>
  <si>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</si>
  <si>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</si>
  <si>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</si>
  <si>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</si>
  <si>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</si>
  <si>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</si>
  <si>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</si>
  <si>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</si>
  <si>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</si>
  <si>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</si>
  <si>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</si>
  <si>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</si>
  <si>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</si>
  <si>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</si>
  <si>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</si>
  <si>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</si>
  <si>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</si>
  <si>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</si>
  <si>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</si>
  <si>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</si>
  <si>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</si>
  <si>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</si>
  <si>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</si>
  <si>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</si>
  <si>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</si>
  <si>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</si>
  <si>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</si>
  <si>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</si>
  <si>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</si>
  <si>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</si>
  <si>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</si>
  <si>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</si>
  <si>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</si>
  <si>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</si>
  <si>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</si>
  <si>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</si>
  <si>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</si>
  <si>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</si>
  <si>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</si>
  <si>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</si>
  <si>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</si>
  <si>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</si>
  <si>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</si>
  <si>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</si>
  <si>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</si>
  <si>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</si>
  <si>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</si>
  <si>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</si>
  <si>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</si>
  <si>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</si>
  <si>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</si>
  <si>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</si>
  <si>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</si>
  <si>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</si>
  <si>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</si>
  <si>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</si>
  <si>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</si>
  <si>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</si>
  <si>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</si>
  <si>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</si>
  <si>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</si>
  <si>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</si>
  <si>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</si>
  <si>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</si>
  <si>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</si>
  <si>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</si>
  <si>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</si>
  <si>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</si>
  <si>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</si>
  <si>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</si>
  <si>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</si>
  <si>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</si>
  <si>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</si>
  <si>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</si>
  <si>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</si>
  <si>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</si>
  <si>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</si>
  <si>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</si>
  <si>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</si>
  <si>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</si>
  <si>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</si>
  <si>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</si>
  <si>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</si>
  <si>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</si>
  <si>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</si>
  <si>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</si>
  <si>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</si>
  <si>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</si>
  <si>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</si>
  <si>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</si>
  <si>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</si>
  <si>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</si>
  <si>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</si>
  <si>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</si>
  <si>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</si>
  <si>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</si>
  <si>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</si>
  <si>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</si>
  <si>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</si>
  <si>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</si>
  <si>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</si>
  <si>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</si>
  <si>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</si>
  <si>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</si>
  <si>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</si>
  <si>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</si>
  <si>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</si>
  <si>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</si>
  <si>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</si>
  <si>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</si>
  <si>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</si>
  <si>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</si>
  <si>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</si>
  <si>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</si>
  <si>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</si>
  <si>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</si>
  <si>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</si>
  <si>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</si>
  <si>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</si>
  <si>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</si>
  <si>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</si>
  <si>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</si>
  <si>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</si>
  <si>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</si>
  <si>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</si>
  <si>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</si>
  <si>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</si>
  <si>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</si>
  <si>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</si>
  <si>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</si>
  <si>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</si>
  <si>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</si>
  <si>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</si>
  <si>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</si>
  <si>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</si>
  <si>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</si>
  <si>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</si>
  <si>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</si>
  <si>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</si>
  <si>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</si>
  <si>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</si>
  <si>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</si>
  <si>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</si>
  <si>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</si>
  <si>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</si>
  <si>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</si>
  <si>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</si>
  <si>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</si>
  <si>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</si>
  <si>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</si>
  <si>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</si>
  <si>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</si>
  <si>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</si>
  <si>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</si>
  <si>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</si>
  <si>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</si>
  <si>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</si>
  <si>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</si>
  <si>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</si>
  <si>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</si>
  <si>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</si>
  <si>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</si>
  <si>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</si>
  <si>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</si>
  <si>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</si>
  <si>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</si>
  <si>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</si>
  <si>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</si>
  <si>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</si>
  <si>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</si>
  <si>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</si>
  <si>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</si>
  <si>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</si>
  <si>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</si>
  <si>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</si>
  <si>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</si>
  <si>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</si>
  <si>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</si>
  <si>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</si>
  <si>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</si>
  <si>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</si>
  <si>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</si>
  <si>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</si>
  <si>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</si>
  <si>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</si>
  <si>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</si>
  <si>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</si>
  <si>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</si>
  <si>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</si>
  <si>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</si>
  <si>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</si>
  <si>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</si>
  <si>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</si>
  <si>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</si>
  <si>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</si>
  <si>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</si>
  <si>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</si>
  <si>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</si>
  <si>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</si>
  <si>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</si>
  <si>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</si>
  <si>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</si>
  <si>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</si>
  <si>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</si>
  <si>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</si>
  <si>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</si>
  <si>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</si>
  <si>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</si>
  <si>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</si>
  <si>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</si>
  <si>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</si>
  <si>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</si>
  <si>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</si>
  <si>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</si>
  <si>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</si>
  <si>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</si>
  <si>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</si>
  <si>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H1900634</t>
  </si>
  <si>
    <t>김순례</t>
  </si>
  <si>
    <t>(설문지 : FFQ 95문항 설문지, 사용자 : 김순례, ID : H1900634)</t>
  </si>
  <si>
    <t>2021년 07월 02일 08:37:32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</si>
</sst>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52.612704999999998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2.4371512000000002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1.7989155999999999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1049.2056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3020.9949999999999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204.01163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112.88698599999999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9.4845369999999996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674.14139999999998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9.0718670000000008E-3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4.1551460000000002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26.83156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85.554169999999999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76.018935999999997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11.606</c:v>
                </c:pt>
                <c:pt idx="1">
                  <c:v>10.082000000000001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8.3534565000000001</c:v>
                </c:pt>
                <c:pt idx="1">
                  <c:v>10.158435000000001</c:v>
                </c:pt>
                <c:pt idx="2">
                  <c:v>9.7499009999999995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601.29552999999999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18.893929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77.834000000000003</c:v>
                </c:pt>
                <c:pt idx="1">
                  <c:v>8.4359999999999999</c:v>
                </c:pt>
                <c:pt idx="2">
                  <c:v>13.73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1694.6349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122.99993000000001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470.31625000000003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2.6600462999999999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5750.7543999999998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12.671865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1.3673673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262.37054000000001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1.3505084999999999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12.641769999999999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1.3673673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669.14264000000003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4.631589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김순례, ID : H1900634)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08:37:32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1694.6349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52.612704999999998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26.83156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77.834000000000003</v>
      </c>
      <c r="G8" s="59">
        <f>'DRIs DATA 입력'!G8</f>
        <v>8.4359999999999999</v>
      </c>
      <c r="H8" s="59">
        <f>'DRIs DATA 입력'!H8</f>
        <v>13.73</v>
      </c>
      <c r="I8" s="46"/>
      <c r="J8" s="59" t="s">
        <v>215</v>
      </c>
      <c r="K8" s="59">
        <f>'DRIs DATA 입력'!K8</f>
        <v>11.606</v>
      </c>
      <c r="L8" s="59">
        <f>'DRIs DATA 입력'!L8</f>
        <v>10.082000000000001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601.29552999999999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18.893929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2.6600462999999999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262.37054000000001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122.99993000000001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1.666623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1.3505084999999999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12.641769999999999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1.3673673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669.14264000000003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4.631589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2.4371512000000002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1.7989155999999999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470.31625000000003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1049.2056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5750.7543999999998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3020.9949999999999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204.01163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112.88698599999999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12.671865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9.4845369999999996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674.14139999999998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9.0718670000000008E-3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4.1551460000000002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85.554169999999999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76.018935999999997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I42" sqref="I4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295</v>
      </c>
      <c r="H1" s="61" t="s">
        <v>337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1800</v>
      </c>
      <c r="C6" s="65">
        <v>1694.6349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52.612704999999998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26.83156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77.834000000000003</v>
      </c>
      <c r="G8" s="65">
        <v>8.4359999999999999</v>
      </c>
      <c r="H8" s="65">
        <v>13.73</v>
      </c>
      <c r="J8" s="65" t="s">
        <v>310</v>
      </c>
      <c r="K8" s="65">
        <v>11.606</v>
      </c>
      <c r="L8" s="65">
        <v>10.082000000000001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430</v>
      </c>
      <c r="C16" s="65">
        <v>600</v>
      </c>
      <c r="D16" s="65">
        <v>0</v>
      </c>
      <c r="E16" s="65">
        <v>3000</v>
      </c>
      <c r="F16" s="65">
        <v>601.29552999999999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18.893929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2.6600462999999999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262.37054000000001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122.99993000000001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1.666623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1.3505084999999999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12.641769999999999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1.3673673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669.14264000000003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4.631589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2.4371512000000002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1.7989155999999999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470.31625000000003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1049.2056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5750.7543999999998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3020.9949999999999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204.01163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112.88698599999999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12.671865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9.4845369999999996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674.14139999999998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9.0718670000000008E-3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4.1551460000000002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85.554169999999999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76.018935999999997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0" sqref="L20"/>
    </sheetView>
  </sheetViews>
  <sheetFormatPr defaultRowHeight="16.5" x14ac:dyDescent="0.3"/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317</v>
      </c>
      <c r="D2" s="61">
        <v>59</v>
      </c>
      <c r="E2" s="61">
        <v>1694.6349</v>
      </c>
      <c r="F2" s="61">
        <v>298.2559</v>
      </c>
      <c r="G2" s="61">
        <v>32.327570000000001</v>
      </c>
      <c r="H2" s="61">
        <v>19.645477</v>
      </c>
      <c r="I2" s="61">
        <v>12.682096</v>
      </c>
      <c r="J2" s="61">
        <v>52.612704999999998</v>
      </c>
      <c r="K2" s="61">
        <v>34.055034999999997</v>
      </c>
      <c r="L2" s="61">
        <v>18.557673000000001</v>
      </c>
      <c r="M2" s="61">
        <v>26.83156</v>
      </c>
      <c r="N2" s="61">
        <v>2.6962989999999998</v>
      </c>
      <c r="O2" s="61">
        <v>14.838096</v>
      </c>
      <c r="P2" s="61">
        <v>807.42190000000005</v>
      </c>
      <c r="Q2" s="61">
        <v>25.368642999999999</v>
      </c>
      <c r="R2" s="61">
        <v>601.29552999999999</v>
      </c>
      <c r="S2" s="61">
        <v>92.323509999999999</v>
      </c>
      <c r="T2" s="61">
        <v>6107.6646000000001</v>
      </c>
      <c r="U2" s="61">
        <v>2.6600462999999999</v>
      </c>
      <c r="V2" s="61">
        <v>18.893929</v>
      </c>
      <c r="W2" s="61">
        <v>262.37054000000001</v>
      </c>
      <c r="X2" s="61">
        <v>122.99993000000001</v>
      </c>
      <c r="Y2" s="61">
        <v>1.666623</v>
      </c>
      <c r="Z2" s="61">
        <v>1.3505084999999999</v>
      </c>
      <c r="AA2" s="61">
        <v>12.641769999999999</v>
      </c>
      <c r="AB2" s="61">
        <v>1.3673673</v>
      </c>
      <c r="AC2" s="61">
        <v>669.14264000000003</v>
      </c>
      <c r="AD2" s="61">
        <v>4.631589</v>
      </c>
      <c r="AE2" s="61">
        <v>2.4371512000000002</v>
      </c>
      <c r="AF2" s="61">
        <v>1.7989155999999999</v>
      </c>
      <c r="AG2" s="61">
        <v>470.31625000000003</v>
      </c>
      <c r="AH2" s="61">
        <v>247.04042000000001</v>
      </c>
      <c r="AI2" s="61">
        <v>223.27583000000001</v>
      </c>
      <c r="AJ2" s="61">
        <v>1049.2056</v>
      </c>
      <c r="AK2" s="61">
        <v>5750.7543999999998</v>
      </c>
      <c r="AL2" s="61">
        <v>204.01163</v>
      </c>
      <c r="AM2" s="61">
        <v>3020.9949999999999</v>
      </c>
      <c r="AN2" s="61">
        <v>112.88698599999999</v>
      </c>
      <c r="AO2" s="61">
        <v>12.671865</v>
      </c>
      <c r="AP2" s="61">
        <v>10.492414</v>
      </c>
      <c r="AQ2" s="61">
        <v>2.1794517</v>
      </c>
      <c r="AR2" s="61">
        <v>9.4845369999999996</v>
      </c>
      <c r="AS2" s="61">
        <v>674.14139999999998</v>
      </c>
      <c r="AT2" s="61">
        <v>9.0718670000000008E-3</v>
      </c>
      <c r="AU2" s="61">
        <v>4.1551460000000002</v>
      </c>
      <c r="AV2" s="61">
        <v>85.554169999999999</v>
      </c>
      <c r="AW2" s="61">
        <v>76.018935999999997</v>
      </c>
      <c r="AX2" s="61">
        <v>0.121542566</v>
      </c>
      <c r="AY2" s="61">
        <v>0.53426459999999998</v>
      </c>
      <c r="AZ2" s="61">
        <v>284.98509999999999</v>
      </c>
      <c r="BA2" s="61">
        <v>28.268864000000001</v>
      </c>
      <c r="BB2" s="61">
        <v>8.3534565000000001</v>
      </c>
      <c r="BC2" s="61">
        <v>10.158435000000001</v>
      </c>
      <c r="BD2" s="61">
        <v>9.7499009999999995</v>
      </c>
      <c r="BE2" s="61">
        <v>0.36859900000000001</v>
      </c>
      <c r="BF2" s="61">
        <v>2.1235409999999999</v>
      </c>
      <c r="BG2" s="61">
        <v>4.5795576000000001E-4</v>
      </c>
      <c r="BH2" s="61">
        <v>2.6085956E-2</v>
      </c>
      <c r="BI2" s="61">
        <v>1.9667529999999999E-2</v>
      </c>
      <c r="BJ2" s="61">
        <v>6.8979750000000006E-2</v>
      </c>
      <c r="BK2" s="61">
        <v>3.5227366999999997E-5</v>
      </c>
      <c r="BL2" s="61">
        <v>0.48042256</v>
      </c>
      <c r="BM2" s="61">
        <v>5.4089828000000004</v>
      </c>
      <c r="BN2" s="61">
        <v>1.8494847999999999</v>
      </c>
      <c r="BO2" s="61">
        <v>85.887985</v>
      </c>
      <c r="BP2" s="61">
        <v>16.797459</v>
      </c>
      <c r="BQ2" s="61">
        <v>28.785187000000001</v>
      </c>
      <c r="BR2" s="61">
        <v>102.37343</v>
      </c>
      <c r="BS2" s="61">
        <v>17.763912000000001</v>
      </c>
      <c r="BT2" s="61">
        <v>21.282228</v>
      </c>
      <c r="BU2" s="61">
        <v>0.25664559999999997</v>
      </c>
      <c r="BV2" s="61">
        <v>8.0103759999999996E-3</v>
      </c>
      <c r="BW2" s="61">
        <v>1.3854192000000001</v>
      </c>
      <c r="BX2" s="61">
        <v>1.3923204</v>
      </c>
      <c r="BY2" s="61">
        <v>9.9599690000000005E-2</v>
      </c>
      <c r="BZ2" s="61">
        <v>6.9117389999999999E-4</v>
      </c>
      <c r="CA2" s="61">
        <v>1.0857178000000001</v>
      </c>
      <c r="CB2" s="61">
        <v>3.8222211999999998E-3</v>
      </c>
      <c r="CC2" s="61">
        <v>3.5124000000000002E-2</v>
      </c>
      <c r="CD2" s="61">
        <v>0.26474562000000001</v>
      </c>
      <c r="CE2" s="61">
        <v>4.0816177000000002E-2</v>
      </c>
      <c r="CF2" s="61">
        <v>7.7711723999999996E-2</v>
      </c>
      <c r="CG2" s="61">
        <v>4.9500000000000003E-7</v>
      </c>
      <c r="CH2" s="61">
        <v>6.7815009999999997E-3</v>
      </c>
      <c r="CI2" s="61">
        <v>7.7246405000000002E-8</v>
      </c>
      <c r="CJ2" s="61">
        <v>0.55291765999999998</v>
      </c>
      <c r="CK2" s="61">
        <v>5.6356230000000002E-3</v>
      </c>
      <c r="CL2" s="61">
        <v>2.3538039999999998</v>
      </c>
      <c r="CM2" s="61">
        <v>4.8844437999999997</v>
      </c>
      <c r="CN2" s="61">
        <v>1745.4182000000001</v>
      </c>
      <c r="CO2" s="61">
        <v>3066.5565999999999</v>
      </c>
      <c r="CP2" s="61">
        <v>1249.5995</v>
      </c>
      <c r="CQ2" s="61">
        <v>612.86429999999996</v>
      </c>
      <c r="CR2" s="61">
        <v>306.28359999999998</v>
      </c>
      <c r="CS2" s="61">
        <v>472.06195000000002</v>
      </c>
      <c r="CT2" s="61">
        <v>1697.4507000000001</v>
      </c>
      <c r="CU2" s="61">
        <v>912.39570000000003</v>
      </c>
      <c r="CV2" s="61">
        <v>1572.5994000000001</v>
      </c>
      <c r="CW2" s="61">
        <v>944.09349999999995</v>
      </c>
      <c r="CX2" s="61">
        <v>289.52181999999999</v>
      </c>
      <c r="CY2" s="61">
        <v>2480.518</v>
      </c>
      <c r="CZ2" s="61">
        <v>1100.1448</v>
      </c>
      <c r="DA2" s="61">
        <v>2410.7046</v>
      </c>
      <c r="DB2" s="61">
        <v>2699.8406</v>
      </c>
      <c r="DC2" s="61">
        <v>3264.9695000000002</v>
      </c>
      <c r="DD2" s="61">
        <v>4877.7847000000002</v>
      </c>
      <c r="DE2" s="61">
        <v>827.19669999999996</v>
      </c>
      <c r="DF2" s="61">
        <v>3210.7905000000001</v>
      </c>
      <c r="DG2" s="61">
        <v>1100.0309999999999</v>
      </c>
      <c r="DH2" s="61">
        <v>40.82208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28.268864000000001</v>
      </c>
      <c r="B6">
        <f>BB2</f>
        <v>8.3534565000000001</v>
      </c>
      <c r="C6">
        <f>BC2</f>
        <v>10.158435000000001</v>
      </c>
      <c r="D6">
        <f>BD2</f>
        <v>9.7499009999999995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" sqref="G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22678</v>
      </c>
      <c r="C2" s="56">
        <f ca="1">YEAR(TODAY())-YEAR(B2)+IF(TODAY()&gt;=DATE(YEAR(TODAY()),MONTH(B2),DAY(B2)),0,-1)</f>
        <v>59</v>
      </c>
      <c r="E2" s="52">
        <v>152.6</v>
      </c>
      <c r="F2" s="53" t="s">
        <v>275</v>
      </c>
      <c r="G2" s="52">
        <v>53.2</v>
      </c>
      <c r="H2" s="51" t="s">
        <v>40</v>
      </c>
      <c r="I2" s="72">
        <f>ROUND(G3/E3^2,1)</f>
        <v>22.8</v>
      </c>
    </row>
    <row r="3" spans="1:9" x14ac:dyDescent="0.3">
      <c r="E3" s="51">
        <f>E2/100</f>
        <v>1.526</v>
      </c>
      <c r="F3" s="51" t="s">
        <v>39</v>
      </c>
      <c r="G3" s="51">
        <f>G2</f>
        <v>53.2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김순례, ID : H1900634)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08:37:32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152.6</v>
      </c>
      <c r="L12" s="124"/>
      <c r="M12" s="117">
        <f>'개인정보 및 신체계측 입력'!G2</f>
        <v>53.2</v>
      </c>
      <c r="N12" s="118"/>
      <c r="O12" s="113" t="s">
        <v>270</v>
      </c>
      <c r="P12" s="107"/>
      <c r="Q12" s="90">
        <f>'개인정보 및 신체계측 입력'!I2</f>
        <v>22.8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김순례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77.834000000000003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8.4359999999999999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13.73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10.1</v>
      </c>
      <c r="L72" s="36" t="s">
        <v>52</v>
      </c>
      <c r="M72" s="36">
        <f>ROUND('DRIs DATA'!K8,1)</f>
        <v>11.6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80.17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157.44999999999999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91.16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58.79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383.38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126.72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2021-07-06T00:34:02Z</dcterms:modified>
</cp:coreProperties>
</file>