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<sst xmlns="http://schemas.openxmlformats.org/spreadsheetml/2006/main" count="692" uniqueCount="337">
  <si>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</si>
  <si>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</si>
  <si>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</si>
  <si>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</si>
  <si>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</si>
  <si>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</si>
  <si>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</si>
  <si>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</si>
  <si>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</si>
  <si>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</si>
  <si>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</si>
  <si>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</si>
  <si>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</si>
  <si>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</si>
  <si>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</si>
  <si>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</si>
  <si>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</si>
  <si>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</si>
  <si>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</si>
  <si>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</si>
  <si>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</si>
  <si>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</si>
  <si>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</si>
  <si>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</si>
  <si>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</si>
  <si>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</si>
  <si>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</si>
  <si>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</si>
  <si>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</si>
  <si>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</si>
  <si>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</si>
  <si>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</si>
  <si>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</si>
  <si>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</si>
  <si>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</si>
  <si>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</si>
  <si>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</si>
  <si>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</si>
  <si>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</si>
  <si>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</si>
  <si>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</si>
  <si>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</si>
  <si>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</si>
  <si>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</si>
  <si>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</si>
  <si>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</si>
  <si>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</si>
  <si>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</si>
  <si>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</si>
  <si>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</si>
  <si>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</si>
  <si>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</si>
  <si>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</si>
  <si>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</si>
  <si>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</si>
  <si>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</si>
  <si>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</si>
  <si>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</si>
  <si>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</si>
  <si>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</si>
  <si>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</si>
  <si>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</si>
  <si>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</si>
  <si>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</si>
  <si>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</si>
  <si>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</si>
  <si>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</si>
  <si>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</si>
  <si>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</si>
  <si>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</si>
  <si>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</si>
  <si>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</si>
  <si>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</si>
  <si>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</si>
  <si>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</si>
  <si>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</si>
  <si>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</si>
  <si>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</si>
  <si>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</si>
  <si>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</si>
  <si>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</si>
  <si>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</si>
  <si>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</si>
  <si>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</si>
  <si>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</si>
  <si>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</si>
  <si>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</si>
  <si>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</si>
  <si>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</si>
  <si>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</si>
  <si>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</si>
  <si>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</si>
  <si>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</si>
  <si>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</si>
  <si>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</si>
  <si>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</si>
  <si>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</si>
  <si>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</si>
  <si>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</si>
  <si>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</si>
  <si>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</si>
  <si>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</si>
  <si>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</si>
  <si>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</si>
  <si>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</si>
  <si>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</si>
  <si>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</si>
  <si>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</si>
  <si>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</si>
  <si>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</si>
  <si>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</si>
  <si>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</si>
  <si>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</si>
  <si>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</si>
  <si>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</si>
  <si>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</si>
  <si>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</si>
  <si>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</si>
  <si>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</si>
  <si>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</si>
  <si>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</si>
  <si>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</si>
  <si>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</si>
  <si>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</si>
  <si>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</si>
  <si>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</si>
  <si>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</si>
  <si>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</si>
  <si>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</si>
  <si>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</si>
  <si>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</si>
  <si>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</si>
  <si>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</si>
  <si>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</si>
  <si>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</si>
  <si>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</si>
  <si>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</si>
  <si>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</si>
  <si>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</si>
  <si>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</si>
  <si>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</si>
  <si>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</si>
  <si>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</si>
  <si>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</si>
  <si>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</si>
  <si>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</si>
  <si>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</si>
  <si>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</si>
  <si>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</si>
  <si>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</si>
  <si>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</si>
  <si>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</si>
  <si>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</si>
  <si>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</si>
  <si>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</si>
  <si>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</si>
  <si>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</si>
  <si>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</si>
  <si>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</si>
  <si>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</si>
  <si>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</si>
  <si>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</si>
  <si>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</si>
  <si>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</si>
  <si>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</si>
  <si>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</si>
  <si>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</si>
  <si>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</si>
  <si>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</si>
  <si>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</si>
  <si>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</si>
  <si>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</si>
  <si>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</si>
  <si>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</si>
  <si>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</si>
  <si>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</si>
  <si>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</si>
  <si>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</si>
  <si>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</si>
  <si>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</si>
  <si>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</si>
  <si>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</si>
  <si>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</si>
  <si>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</si>
  <si>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</si>
  <si>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</si>
  <si>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</si>
  <si>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</si>
  <si>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</si>
  <si>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</si>
  <si>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</si>
  <si>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</si>
  <si>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</si>
  <si>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</si>
  <si>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</si>
  <si>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</si>
  <si>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</si>
  <si>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</si>
  <si>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</si>
  <si>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</si>
  <si>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</si>
  <si>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</si>
  <si>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</si>
  <si>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</si>
  <si>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</si>
  <si>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</si>
  <si>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</si>
  <si>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</si>
  <si>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</si>
  <si>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</si>
  <si>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</si>
  <si>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</si>
  <si>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</si>
  <si>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</si>
  <si>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</si>
  <si>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</si>
  <si>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</si>
  <si>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</si>
  <si>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</si>
  <si>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</si>
  <si>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</si>
  <si>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</si>
  <si>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</si>
  <si>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</si>
  <si>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</si>
  <si>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</si>
  <si>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</si>
  <si>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</si>
  <si>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</si>
  <si>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</si>
  <si>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</si>
  <si>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</si>
  <si>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</si>
  <si>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</si>
  <si>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</si>
  <si>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</si>
  <si>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</si>
  <si>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</si>
  <si>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</si>
  <si>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</si>
  <si>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</si>
  <si>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</si>
  <si>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</si>
  <si>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</si>
  <si>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</si>
  <si>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</si>
  <si>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</si>
  <si>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</si>
  <si>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</si>
  <si>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</si>
  <si>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</si>
  <si>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</si>
  <si>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</si>
  <si>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</si>
  <si>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</si>
  <si>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</si>
  <si>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</si>
  <si>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</si>
  <si>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</si>
  <si>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</si>
  <si>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</si>
  <si>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</si>
  <si>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</si>
  <si>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</si>
  <si>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</si>
  <si>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</si>
  <si>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</si>
  <si>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</si>
  <si>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</si>
  <si>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</si>
  <si>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</si>
  <si>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</si>
  <si>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</si>
  <si>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</si>
  <si>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</si>
  <si>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</si>
  <si>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</si>
  <si>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</si>
  <si>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</si>
  <si>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</si>
  <si>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</si>
  <si>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</si>
  <si>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</si>
  <si>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</si>
  <si>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</si>
  <si>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</si>
  <si>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</si>
  <si>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</si>
  <si>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</si>
  <si>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</si>
  <si>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</si>
  <si>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</si>
  <si>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</si>
  <si>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</si>
  <si>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</si>
  <si>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</si>
  <si>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</si>
  <si>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</si>
  <si>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</si>
  <si>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</si>
  <si>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</si>
  <si>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</si>
  <si>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</si>
  <si>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</si>
  <si>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</si>
  <si>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불포화지방산</t>
    <phoneticPr fontId="1" type="noConversion"/>
  </si>
  <si>
    <t>지방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</si>
  <si>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</si>
  <si>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</si>
  <si>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</si>
  <si>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</si>
  <si>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</si>
  <si>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</si>
  <si>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</si>
  <si>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</si>
  <si>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</si>
  <si>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</si>
  <si>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</si>
  <si>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</si>
  <si>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</si>
  <si>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</si>
  <si>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단백질(g/일)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</si>
  <si>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</si>
  <si>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</si>
  <si>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</si>
  <si>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</si>
  <si>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</si>
  <si>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</si>
  <si>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</si>
  <si>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</si>
  <si>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</si>
  <si>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</si>
  <si>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H1900639</t>
  </si>
  <si>
    <t>나기호</t>
  </si>
  <si>
    <t>M</t>
  </si>
  <si>
    <t>(설문지 : FFQ 95문항 설문지, 사용자 : 나기호, ID : H1900639)</t>
  </si>
  <si>
    <t>2021년 07월 02일 08:48:39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</si>
</sst>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43.039192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1.4309803000000001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4.9440445999999998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818.64909999999998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2019.8094000000001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48.217663000000002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97.245530000000002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7.7751999999999999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520.06866000000002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2.0017302000000001E-2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2.9311012999999999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17.047274000000002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84.791210000000007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51.133792999999997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3.5950000000000002</c:v>
                </c:pt>
                <c:pt idx="1">
                  <c:v>7.9690000000000003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5.5886909999999999</c:v>
                </c:pt>
                <c:pt idx="1">
                  <c:v>7.5870449999999998</c:v>
                </c:pt>
                <c:pt idx="2">
                  <c:v>7.8554373000000002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216.78820999999999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9.6435639999999996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79.319999999999993</c:v>
                </c:pt>
                <c:pt idx="1">
                  <c:v>7.5609999999999999</c:v>
                </c:pt>
                <c:pt idx="2">
                  <c:v>13.118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1470.5204000000001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90.571799999999996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254.05255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1.3207088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2286.3249999999998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8.8447929999999992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1.2348181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103.470215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0.68154890000000001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11.669105999999999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1.2348181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319.85556000000003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3.3232545999999998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나기호, ID : H1900639)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08:48:39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1470.5204000000001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43.039192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17.047274000000002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79.319999999999993</v>
      </c>
      <c r="G8" s="59">
        <f>'DRIs DATA 입력'!G8</f>
        <v>7.5609999999999999</v>
      </c>
      <c r="H8" s="59">
        <f>'DRIs DATA 입력'!H8</f>
        <v>13.118</v>
      </c>
      <c r="I8" s="46"/>
      <c r="J8" s="59" t="s">
        <v>215</v>
      </c>
      <c r="K8" s="59">
        <f>'DRIs DATA 입력'!K8</f>
        <v>3.5950000000000002</v>
      </c>
      <c r="L8" s="59">
        <f>'DRIs DATA 입력'!L8</f>
        <v>7.9690000000000003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216.78820999999999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9.6435639999999996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1.3207088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103.470215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90.571799999999996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1.1086514000000001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0.68154890000000001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11.669105999999999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1.2348181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319.85556000000003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3.3232545999999998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1.4309803000000001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4.9440445999999998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254.05255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818.64909999999998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2286.3249999999998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2019.8094000000001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48.217663000000002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97.245530000000002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8.8447929999999992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7.7751999999999999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520.06866000000002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2.0017302000000001E-2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2.9311012999999999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84.791210000000007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51.133792999999997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335</v>
      </c>
      <c r="G1" s="62" t="s">
        <v>288</v>
      </c>
      <c r="H1" s="61" t="s">
        <v>336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320</v>
      </c>
      <c r="F4" s="67"/>
      <c r="G4" s="67"/>
      <c r="H4" s="68"/>
      <c r="J4" s="66" t="s">
        <v>305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276</v>
      </c>
      <c r="E5" s="65"/>
      <c r="F5" s="65" t="s">
        <v>49</v>
      </c>
      <c r="G5" s="65" t="s">
        <v>306</v>
      </c>
      <c r="H5" s="65" t="s">
        <v>45</v>
      </c>
      <c r="J5" s="65"/>
      <c r="K5" s="65" t="s">
        <v>293</v>
      </c>
      <c r="L5" s="65" t="s">
        <v>294</v>
      </c>
      <c r="N5" s="65"/>
      <c r="O5" s="65" t="s">
        <v>279</v>
      </c>
      <c r="P5" s="65" t="s">
        <v>284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290</v>
      </c>
      <c r="B6" s="65">
        <v>2000</v>
      </c>
      <c r="C6" s="65">
        <v>1470.5204000000001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321</v>
      </c>
      <c r="O6" s="65">
        <v>45</v>
      </c>
      <c r="P6" s="65">
        <v>55</v>
      </c>
      <c r="Q6" s="65">
        <v>0</v>
      </c>
      <c r="R6" s="65">
        <v>0</v>
      </c>
      <c r="S6" s="65">
        <v>43.039192</v>
      </c>
      <c r="U6" s="65" t="s">
        <v>296</v>
      </c>
      <c r="V6" s="65">
        <v>0</v>
      </c>
      <c r="W6" s="65">
        <v>0</v>
      </c>
      <c r="X6" s="65">
        <v>25</v>
      </c>
      <c r="Y6" s="65">
        <v>0</v>
      </c>
      <c r="Z6" s="65">
        <v>17.047274000000002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307</v>
      </c>
      <c r="F8" s="65">
        <v>79.319999999999993</v>
      </c>
      <c r="G8" s="65">
        <v>7.5609999999999999</v>
      </c>
      <c r="H8" s="65">
        <v>13.118</v>
      </c>
      <c r="J8" s="65" t="s">
        <v>307</v>
      </c>
      <c r="K8" s="65">
        <v>3.5950000000000002</v>
      </c>
      <c r="L8" s="65">
        <v>7.9690000000000003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284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284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284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323</v>
      </c>
      <c r="B16" s="65">
        <v>500</v>
      </c>
      <c r="C16" s="65">
        <v>700</v>
      </c>
      <c r="D16" s="65">
        <v>0</v>
      </c>
      <c r="E16" s="65">
        <v>3000</v>
      </c>
      <c r="F16" s="65">
        <v>216.78820999999999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9.6435639999999996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1.3207088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103.470215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324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326</v>
      </c>
      <c r="AD24" s="69"/>
      <c r="AE24" s="69"/>
      <c r="AF24" s="69"/>
      <c r="AG24" s="69"/>
      <c r="AH24" s="69"/>
      <c r="AJ24" s="69" t="s">
        <v>302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329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284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90.571799999999996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1.1086514000000001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0.68154890000000001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11.669105999999999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1.2348181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319.85556000000003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3.3232545999999998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1.4309803000000001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4.9440445999999998</v>
      </c>
    </row>
    <row r="33" spans="1:68" x14ac:dyDescent="0.3">
      <c r="A33" s="70" t="s">
        <v>303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331</v>
      </c>
      <c r="W34" s="69"/>
      <c r="X34" s="69"/>
      <c r="Y34" s="69"/>
      <c r="Z34" s="69"/>
      <c r="AA34" s="69"/>
      <c r="AC34" s="69" t="s">
        <v>304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284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284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254.05255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818.64909999999998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2286.3249999999998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2019.8094000000001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48.217663000000002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97.245530000000002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313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317</v>
      </c>
      <c r="AR44" s="69"/>
      <c r="AS44" s="69"/>
      <c r="AT44" s="69"/>
      <c r="AU44" s="69"/>
      <c r="AV44" s="69"/>
      <c r="AX44" s="69" t="s">
        <v>318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284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8.8447929999999992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7.7751999999999999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520.06866000000002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2.0017302000000001E-2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2.9311012999999999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84.791210000000007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51.133792999999997</v>
      </c>
      <c r="AX46" s="65" t="s">
        <v>319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332</v>
      </c>
      <c r="B2" s="61" t="s">
        <v>333</v>
      </c>
      <c r="C2" s="61" t="s">
        <v>334</v>
      </c>
      <c r="D2" s="61">
        <v>65</v>
      </c>
      <c r="E2" s="61">
        <v>1470.5204000000001</v>
      </c>
      <c r="F2" s="61">
        <v>260.23523</v>
      </c>
      <c r="G2" s="61">
        <v>24.807539999999999</v>
      </c>
      <c r="H2" s="61">
        <v>16.385477000000002</v>
      </c>
      <c r="I2" s="61">
        <v>8.4220659999999992</v>
      </c>
      <c r="J2" s="61">
        <v>43.039192</v>
      </c>
      <c r="K2" s="61">
        <v>29.655075</v>
      </c>
      <c r="L2" s="61">
        <v>13.384118000000001</v>
      </c>
      <c r="M2" s="61">
        <v>17.047274000000002</v>
      </c>
      <c r="N2" s="61">
        <v>2.1842910999999998</v>
      </c>
      <c r="O2" s="61">
        <v>8.6592020000000005</v>
      </c>
      <c r="P2" s="61">
        <v>539.35990000000004</v>
      </c>
      <c r="Q2" s="61">
        <v>12.178900000000001</v>
      </c>
      <c r="R2" s="61">
        <v>216.78820999999999</v>
      </c>
      <c r="S2" s="61">
        <v>35.592039999999997</v>
      </c>
      <c r="T2" s="61">
        <v>2174.3539999999998</v>
      </c>
      <c r="U2" s="61">
        <v>1.3207088</v>
      </c>
      <c r="V2" s="61">
        <v>9.6435639999999996</v>
      </c>
      <c r="W2" s="61">
        <v>103.470215</v>
      </c>
      <c r="X2" s="61">
        <v>90.571799999999996</v>
      </c>
      <c r="Y2" s="61">
        <v>1.1086514000000001</v>
      </c>
      <c r="Z2" s="61">
        <v>0.68154890000000001</v>
      </c>
      <c r="AA2" s="61">
        <v>11.669105999999999</v>
      </c>
      <c r="AB2" s="61">
        <v>1.2348181</v>
      </c>
      <c r="AC2" s="61">
        <v>319.85556000000003</v>
      </c>
      <c r="AD2" s="61">
        <v>3.3232545999999998</v>
      </c>
      <c r="AE2" s="61">
        <v>1.4309803000000001</v>
      </c>
      <c r="AF2" s="61">
        <v>4.9440445999999998</v>
      </c>
      <c r="AG2" s="61">
        <v>254.05255</v>
      </c>
      <c r="AH2" s="61">
        <v>170.85448</v>
      </c>
      <c r="AI2" s="61">
        <v>83.198080000000004</v>
      </c>
      <c r="AJ2" s="61">
        <v>818.64909999999998</v>
      </c>
      <c r="AK2" s="61">
        <v>2286.3249999999998</v>
      </c>
      <c r="AL2" s="61">
        <v>48.217663000000002</v>
      </c>
      <c r="AM2" s="61">
        <v>2019.8094000000001</v>
      </c>
      <c r="AN2" s="61">
        <v>97.245530000000002</v>
      </c>
      <c r="AO2" s="61">
        <v>8.8447929999999992</v>
      </c>
      <c r="AP2" s="61">
        <v>7.1503740000000002</v>
      </c>
      <c r="AQ2" s="61">
        <v>1.6944197000000001</v>
      </c>
      <c r="AR2" s="61">
        <v>7.7751999999999999</v>
      </c>
      <c r="AS2" s="61">
        <v>520.06866000000002</v>
      </c>
      <c r="AT2" s="61">
        <v>2.0017302000000001E-2</v>
      </c>
      <c r="AU2" s="61">
        <v>2.9311012999999999</v>
      </c>
      <c r="AV2" s="61">
        <v>84.791210000000007</v>
      </c>
      <c r="AW2" s="61">
        <v>51.133792999999997</v>
      </c>
      <c r="AX2" s="61">
        <v>2.889868E-2</v>
      </c>
      <c r="AY2" s="61">
        <v>0.56342256000000002</v>
      </c>
      <c r="AZ2" s="61">
        <v>103.52531</v>
      </c>
      <c r="BA2" s="61">
        <v>21.059408000000001</v>
      </c>
      <c r="BB2" s="61">
        <v>5.5886909999999999</v>
      </c>
      <c r="BC2" s="61">
        <v>7.5870449999999998</v>
      </c>
      <c r="BD2" s="61">
        <v>7.8554373000000002</v>
      </c>
      <c r="BE2" s="61">
        <v>0.53202499999999997</v>
      </c>
      <c r="BF2" s="61">
        <v>2.8478669999999999</v>
      </c>
      <c r="BG2" s="61">
        <v>2.7754896000000001E-3</v>
      </c>
      <c r="BH2" s="61">
        <v>5.1143556000000003E-3</v>
      </c>
      <c r="BI2" s="61">
        <v>4.4663576E-3</v>
      </c>
      <c r="BJ2" s="61">
        <v>3.1495365999999997E-2</v>
      </c>
      <c r="BK2" s="61">
        <v>2.1349920000000001E-4</v>
      </c>
      <c r="BL2" s="61">
        <v>0.15370782</v>
      </c>
      <c r="BM2" s="61">
        <v>1.433708</v>
      </c>
      <c r="BN2" s="61">
        <v>0.47178145999999999</v>
      </c>
      <c r="BO2" s="61">
        <v>22.502094</v>
      </c>
      <c r="BP2" s="61">
        <v>3.7676341999999998</v>
      </c>
      <c r="BQ2" s="61">
        <v>7.0895510000000002</v>
      </c>
      <c r="BR2" s="61">
        <v>26.880984999999999</v>
      </c>
      <c r="BS2" s="61">
        <v>12.667168</v>
      </c>
      <c r="BT2" s="61">
        <v>4.6265539999999996</v>
      </c>
      <c r="BU2" s="61">
        <v>0.27166876000000001</v>
      </c>
      <c r="BV2" s="61">
        <v>2.3271283E-2</v>
      </c>
      <c r="BW2" s="61">
        <v>0.32798569999999999</v>
      </c>
      <c r="BX2" s="61">
        <v>0.51379269999999999</v>
      </c>
      <c r="BY2" s="61">
        <v>5.2393210000000003E-2</v>
      </c>
      <c r="BZ2" s="61">
        <v>8.5609156000000005E-4</v>
      </c>
      <c r="CA2" s="61">
        <v>0.25949556000000001</v>
      </c>
      <c r="CB2" s="61">
        <v>1.2016362500000001E-2</v>
      </c>
      <c r="CC2" s="61">
        <v>3.8604992999999997E-2</v>
      </c>
      <c r="CD2" s="61">
        <v>0.52721404999999999</v>
      </c>
      <c r="CE2" s="61">
        <v>5.6367617000000002E-2</v>
      </c>
      <c r="CF2" s="61">
        <v>0.13755934</v>
      </c>
      <c r="CG2" s="61">
        <v>4.9500000000000003E-7</v>
      </c>
      <c r="CH2" s="61">
        <v>1.1223866000000001E-2</v>
      </c>
      <c r="CI2" s="61">
        <v>2.5328759999999999E-3</v>
      </c>
      <c r="CJ2" s="61">
        <v>1.2007486999999999</v>
      </c>
      <c r="CK2" s="61">
        <v>1.1926721E-2</v>
      </c>
      <c r="CL2" s="61">
        <v>2.086919</v>
      </c>
      <c r="CM2" s="61">
        <v>1.3273333</v>
      </c>
      <c r="CN2" s="61">
        <v>1484.8987999999999</v>
      </c>
      <c r="CO2" s="61">
        <v>2585.7139000000002</v>
      </c>
      <c r="CP2" s="61">
        <v>1230.8262</v>
      </c>
      <c r="CQ2" s="61">
        <v>504.16266000000002</v>
      </c>
      <c r="CR2" s="61">
        <v>293.14386000000002</v>
      </c>
      <c r="CS2" s="61">
        <v>336.00326999999999</v>
      </c>
      <c r="CT2" s="61">
        <v>1480.8834999999999</v>
      </c>
      <c r="CU2" s="61">
        <v>795.87896999999998</v>
      </c>
      <c r="CV2" s="61">
        <v>1083.4847</v>
      </c>
      <c r="CW2" s="61">
        <v>852.59406000000001</v>
      </c>
      <c r="CX2" s="61">
        <v>260.77856000000003</v>
      </c>
      <c r="CY2" s="61">
        <v>2011.4419</v>
      </c>
      <c r="CZ2" s="61">
        <v>825.12572999999998</v>
      </c>
      <c r="DA2" s="61">
        <v>2146.6012999999998</v>
      </c>
      <c r="DB2" s="61">
        <v>2205.1824000000001</v>
      </c>
      <c r="DC2" s="61">
        <v>2925.2314000000001</v>
      </c>
      <c r="DD2" s="61">
        <v>4513.7206999999999</v>
      </c>
      <c r="DE2" s="61">
        <v>901.85113999999999</v>
      </c>
      <c r="DF2" s="61">
        <v>2559.9319999999998</v>
      </c>
      <c r="DG2" s="61">
        <v>1050.8549</v>
      </c>
      <c r="DH2" s="61">
        <v>43.006943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21.059408000000001</v>
      </c>
      <c r="B6">
        <f>BB2</f>
        <v>5.5886909999999999</v>
      </c>
      <c r="C6">
        <f>BC2</f>
        <v>7.5870449999999998</v>
      </c>
      <c r="D6">
        <f>BD2</f>
        <v>7.8554373000000002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20309</v>
      </c>
      <c r="C2" s="56">
        <f ca="1">YEAR(TODAY())-YEAR(B2)+IF(TODAY()&gt;=DATE(YEAR(TODAY()),MONTH(B2),DAY(B2)),0,-1)</f>
        <v>65</v>
      </c>
      <c r="E2" s="52">
        <v>171.3</v>
      </c>
      <c r="F2" s="53" t="s">
        <v>275</v>
      </c>
      <c r="G2" s="52">
        <v>83.7</v>
      </c>
      <c r="H2" s="51" t="s">
        <v>40</v>
      </c>
      <c r="I2" s="72">
        <f>ROUND(G3/E3^2,1)</f>
        <v>28.5</v>
      </c>
    </row>
    <row r="3" spans="1:9" x14ac:dyDescent="0.3">
      <c r="E3" s="51">
        <f>E2/100</f>
        <v>1.7130000000000001</v>
      </c>
      <c r="F3" s="51" t="s">
        <v>39</v>
      </c>
      <c r="G3" s="51">
        <f>G2</f>
        <v>83.7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나기호, ID : H1900639)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08:48:39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171.3</v>
      </c>
      <c r="L12" s="129"/>
      <c r="M12" s="122">
        <f>'개인정보 및 신체계측 입력'!G2</f>
        <v>83.7</v>
      </c>
      <c r="N12" s="123"/>
      <c r="O12" s="118" t="s">
        <v>270</v>
      </c>
      <c r="P12" s="112"/>
      <c r="Q12" s="115">
        <f>'개인정보 및 신체계측 입력'!I2</f>
        <v>28.5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나기호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79.319999999999993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7.5609999999999999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13.118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</v>
      </c>
      <c r="L72" s="36" t="s">
        <v>52</v>
      </c>
      <c r="M72" s="36">
        <f>ROUND('DRIs DATA'!K8,1)</f>
        <v>3.6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28.91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80.36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90.57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82.32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31.76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152.41999999999999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88.45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2021-07-06T00:49:20Z</dcterms:modified>
</cp:coreProperties>
</file>