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<sst xmlns="http://schemas.openxmlformats.org/spreadsheetml/2006/main" count="692" uniqueCount="360">
  <si>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</si>
  <si>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</si>
  <si>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</si>
  <si>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</si>
  <si>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</si>
  <si>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</si>
  <si>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</si>
  <si>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</si>
  <si>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</si>
  <si>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</si>
  <si>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</si>
  <si>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</si>
  <si>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</si>
  <si>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</si>
  <si>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</si>
  <si>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</si>
  <si>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</si>
  <si>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</si>
  <si>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</si>
  <si>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</si>
  <si>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</si>
  <si>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</si>
  <si>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</si>
  <si>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</si>
  <si>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</si>
  <si>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</si>
  <si>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</si>
  <si>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</si>
  <si>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</si>
  <si>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</si>
  <si>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</si>
  <si>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</si>
  <si>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</si>
  <si>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</si>
  <si>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</si>
  <si>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</si>
  <si>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</si>
  <si>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</si>
  <si>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</si>
  <si>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</si>
  <si>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</si>
  <si>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</si>
  <si>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</si>
  <si>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</si>
  <si>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</si>
  <si>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</si>
  <si>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</si>
  <si>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</si>
  <si>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</si>
  <si>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</si>
  <si>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</si>
  <si>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</si>
  <si>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</si>
  <si>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</si>
  <si>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</si>
  <si>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</si>
  <si>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</si>
  <si>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</si>
  <si>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</si>
  <si>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</si>
  <si>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</si>
  <si>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</si>
  <si>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</si>
  <si>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</si>
  <si>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</si>
  <si>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</si>
  <si>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</si>
  <si>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</si>
  <si>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</si>
  <si>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</si>
  <si>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</si>
  <si>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</si>
  <si>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</si>
  <si>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</si>
  <si>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</si>
  <si>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</si>
  <si>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</si>
  <si>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</si>
  <si>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</si>
  <si>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</si>
  <si>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</si>
  <si>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</si>
  <si>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</si>
  <si>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</si>
  <si>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</si>
  <si>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</si>
  <si>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</si>
  <si>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</si>
  <si>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</si>
  <si>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</si>
  <si>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</si>
  <si>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</si>
  <si>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</si>
  <si>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</si>
  <si>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</si>
  <si>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</si>
  <si>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</si>
  <si>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</si>
  <si>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</si>
  <si>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</si>
  <si>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</si>
  <si>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</si>
  <si>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</si>
  <si>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</si>
  <si>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</si>
  <si>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</si>
  <si>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</si>
  <si>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</si>
  <si>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</si>
  <si>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</si>
  <si>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</si>
  <si>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</si>
  <si>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</si>
  <si>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</si>
  <si>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</si>
  <si>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</si>
  <si>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</si>
  <si>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</si>
  <si>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</si>
  <si>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</si>
  <si>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</si>
  <si>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</si>
  <si>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</si>
  <si>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</si>
  <si>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</si>
  <si>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</si>
  <si>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</si>
  <si>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</si>
  <si>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</si>
  <si>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</si>
  <si>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</si>
  <si>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</si>
  <si>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</si>
  <si>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</si>
  <si>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</si>
  <si>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</si>
  <si>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</si>
  <si>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</si>
  <si>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</si>
  <si>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</si>
  <si>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</si>
  <si>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</si>
  <si>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</si>
  <si>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</si>
  <si>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</si>
  <si>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</si>
  <si>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</si>
  <si>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</si>
  <si>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</si>
  <si>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</si>
  <si>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</si>
  <si>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</si>
  <si>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</si>
  <si>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</si>
  <si>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</si>
  <si>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</si>
  <si>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</si>
  <si>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</si>
  <si>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</si>
  <si>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</si>
  <si>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</si>
  <si>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</si>
  <si>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</si>
  <si>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</si>
  <si>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</si>
  <si>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</si>
  <si>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</si>
  <si>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</si>
  <si>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</si>
  <si>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</si>
  <si>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</si>
  <si>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</si>
  <si>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</si>
  <si>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</si>
  <si>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</si>
  <si>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</si>
  <si>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</si>
  <si>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</si>
  <si>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</si>
  <si>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</si>
  <si>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</si>
  <si>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</si>
  <si>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</si>
  <si>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</si>
  <si>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</si>
  <si>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</si>
  <si>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</si>
  <si>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</si>
  <si>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</si>
  <si>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</si>
  <si>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</si>
  <si>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</si>
  <si>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</si>
  <si>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</si>
  <si>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</si>
  <si>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</si>
  <si>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</si>
  <si>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</si>
  <si>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</si>
  <si>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</si>
  <si>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</si>
  <si>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</si>
  <si>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</si>
  <si>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</si>
  <si>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</si>
  <si>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</si>
  <si>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</si>
  <si>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</si>
  <si>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</si>
  <si>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</si>
  <si>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</si>
  <si>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</si>
  <si>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</si>
  <si>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</si>
  <si>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</si>
  <si>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</si>
  <si>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</si>
  <si>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</si>
  <si>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</si>
  <si>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</si>
  <si>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</si>
  <si>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</si>
  <si>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</si>
  <si>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</si>
  <si>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</si>
  <si>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</si>
  <si>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</si>
  <si>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</si>
  <si>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</si>
  <si>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</si>
  <si>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</si>
  <si>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</si>
  <si>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</si>
  <si>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</si>
  <si>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</si>
  <si>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</si>
  <si>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</si>
  <si>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</si>
  <si>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</si>
  <si>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</si>
  <si>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</si>
  <si>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</si>
  <si>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</si>
  <si>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</si>
  <si>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</si>
  <si>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</si>
  <si>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</si>
  <si>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</si>
  <si>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</si>
  <si>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</si>
  <si>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</si>
  <si>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</si>
  <si>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</si>
  <si>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</si>
  <si>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</si>
  <si>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</si>
  <si>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</si>
  <si>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</si>
  <si>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</si>
  <si>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</si>
  <si>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</si>
  <si>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</si>
  <si>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</si>
  <si>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</si>
  <si>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</si>
  <si>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</si>
  <si>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</si>
  <si>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</si>
  <si>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</si>
  <si>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</si>
  <si>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</si>
  <si>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</si>
  <si>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</si>
  <si>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</si>
  <si>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</si>
  <si>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</si>
  <si>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</si>
  <si>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</si>
  <si>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</si>
  <si>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</si>
  <si>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</si>
  <si>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</si>
  <si>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</si>
  <si>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</si>
  <si>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</si>
  <si>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</si>
  <si>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</si>
  <si>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</si>
  <si>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</si>
  <si>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n-6불포화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</si>
  <si>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</si>
  <si>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</si>
  <si>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</si>
  <si>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F</t>
  </si>
  <si>
    <t>엽산</t>
    <phoneticPr fontId="1" type="noConversion"/>
  </si>
  <si>
    <t>염소</t>
    <phoneticPr fontId="1" type="noConversion"/>
  </si>
  <si>
    <t>지방</t>
    <phoneticPr fontId="1" type="noConversion"/>
  </si>
  <si>
    <t>섭취비율</t>
    <phoneticPr fontId="1" type="noConversion"/>
  </si>
  <si>
    <t>비타민C</t>
    <phoneticPr fontId="1" type="noConversion"/>
  </si>
  <si>
    <t>엽산(μg DFE/일)</t>
    <phoneticPr fontId="1" type="noConversion"/>
  </si>
  <si>
    <t>마그네슘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</si>
  <si>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</si>
  <si>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</si>
  <si>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</si>
  <si>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</si>
  <si>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열량영양소</t>
    <phoneticPr fontId="1" type="noConversion"/>
  </si>
  <si>
    <t>니아신</t>
    <phoneticPr fontId="1" type="noConversion"/>
  </si>
  <si>
    <t>인</t>
    <phoneticPr fontId="1" type="noConversion"/>
  </si>
  <si>
    <t>칼륨</t>
    <phoneticPr fontId="1" type="noConversion"/>
  </si>
  <si>
    <t>정보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</si>
  <si>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</si>
  <si>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</si>
  <si>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</si>
  <si>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</si>
  <si>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</si>
  <si>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(설문지 : FFQ 95문항 설문지, 사용자 : 이영란, ID : H1900641)</t>
  </si>
  <si>
    <t>2021년 07월 02일 08:52:02</t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</si>
  <si>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</si>
  <si>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</si>
  <si>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</si>
  <si>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n-3불포화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</si>
  <si>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</si>
  <si>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</si>
  <si>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</si>
  <si>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</si>
  <si>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</si>
  <si>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</si>
  <si>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</si>
  <si>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</si>
  <si>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</si>
  <si>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</si>
  <si>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</si>
  <si>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</si>
  <si>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</si>
  <si>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</si>
  <si>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</si>
  <si>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</si>
  <si>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</si>
  <si>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</si>
  <si>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</si>
  <si>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</si>
  <si>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</si>
  <si>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</si>
  <si>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</si>
  <si>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</si>
  <si>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</si>
  <si>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</si>
  <si>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</si>
  <si>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다량 무기질</t>
    <phoneticPr fontId="1" type="noConversion"/>
  </si>
  <si>
    <t>칼슘</t>
    <phoneticPr fontId="1" type="noConversion"/>
  </si>
  <si>
    <t>권장섭취량</t>
    <phoneticPr fontId="1" type="noConversion"/>
  </si>
  <si>
    <t>상한섭취량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</si>
  <si>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</si>
  <si>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</si>
  <si>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</si>
  <si>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</si>
  <si>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평균필요량</t>
    <phoneticPr fontId="1" type="noConversion"/>
  </si>
  <si>
    <t>크롬(ug/일)</t>
    <phoneticPr fontId="1" type="noConversion"/>
  </si>
  <si>
    <t>H1900641</t>
  </si>
  <si>
    <t>이영란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</si>
</sst>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97.941085999999999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4.4068889999999996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4.6833195999999999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1800.491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6208.4459999999999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269.34735000000001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261.29996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16.373144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2238.1284000000001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0.19484030999999999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6.8010770000000003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55.172919999999998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282.43871999999999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116.19620500000001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11.685</c:v>
                </c:pt>
                <c:pt idx="1">
                  <c:v>11.706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19.332104000000001</c:v>
                </c:pt>
                <c:pt idx="1">
                  <c:v>27.182096000000001</c:v>
                </c:pt>
                <c:pt idx="2">
                  <c:v>23.707184000000002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1299.0911000000001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38.522889999999997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74.45</c:v>
                </c:pt>
                <c:pt idx="1">
                  <c:v>9.3840000000000003</c:v>
                </c:pt>
                <c:pt idx="2">
                  <c:v>16.164999999999999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2689.4906999999998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352.55806999999999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1023.1975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8.0459770000000006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15193.611999999999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30.676079999999999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3.9381458999999999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791.63009999999997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2.6006851000000002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27.865845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3.9381458999999999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1245.8588999999999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11.782011000000001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이영란, ID : H1900641)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08:52:02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2689.4906999999998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97.941085999999999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55.172919999999998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74.45</v>
      </c>
      <c r="G8" s="59">
        <f>'DRIs DATA 입력'!G8</f>
        <v>9.3840000000000003</v>
      </c>
      <c r="H8" s="59">
        <f>'DRIs DATA 입력'!H8</f>
        <v>16.164999999999999</v>
      </c>
      <c r="I8" s="46"/>
      <c r="J8" s="59" t="s">
        <v>215</v>
      </c>
      <c r="K8" s="59">
        <f>'DRIs DATA 입력'!K8</f>
        <v>11.685</v>
      </c>
      <c r="L8" s="59">
        <f>'DRIs DATA 입력'!L8</f>
        <v>11.706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1299.0911000000001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38.522889999999997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8.0459770000000006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791.63009999999997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352.55806999999999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2.9005369999999999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2.6006851000000002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27.865845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3.9381458999999999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1245.8588999999999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11.782011000000001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4.4068889999999996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4.6833195999999999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1023.1975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1800.491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15193.611999999999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6208.4459999999999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269.34735000000001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261.29996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30.676079999999999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16.373144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2238.1284000000001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0.19484030999999999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6.8010770000000003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282.43871999999999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116.19620500000001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309</v>
      </c>
      <c r="B1" s="61" t="s">
        <v>315</v>
      </c>
      <c r="G1" s="62" t="s">
        <v>285</v>
      </c>
      <c r="H1" s="61" t="s">
        <v>316</v>
      </c>
    </row>
    <row r="3" spans="1:27" x14ac:dyDescent="0.3">
      <c r="A3" s="71" t="s">
        <v>286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287</v>
      </c>
      <c r="B4" s="69"/>
      <c r="C4" s="69"/>
      <c r="E4" s="66" t="s">
        <v>305</v>
      </c>
      <c r="F4" s="67"/>
      <c r="G4" s="67"/>
      <c r="H4" s="68"/>
      <c r="J4" s="66" t="s">
        <v>317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318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276</v>
      </c>
      <c r="E5" s="65"/>
      <c r="F5" s="65" t="s">
        <v>319</v>
      </c>
      <c r="G5" s="65" t="s">
        <v>296</v>
      </c>
      <c r="H5" s="65" t="s">
        <v>45</v>
      </c>
      <c r="J5" s="65"/>
      <c r="K5" s="65" t="s">
        <v>320</v>
      </c>
      <c r="L5" s="65" t="s">
        <v>289</v>
      </c>
      <c r="N5" s="65"/>
      <c r="O5" s="65" t="s">
        <v>279</v>
      </c>
      <c r="P5" s="65" t="s">
        <v>312</v>
      </c>
      <c r="Q5" s="65" t="s">
        <v>321</v>
      </c>
      <c r="R5" s="65" t="s">
        <v>322</v>
      </c>
      <c r="S5" s="65" t="s">
        <v>276</v>
      </c>
      <c r="U5" s="65"/>
      <c r="V5" s="65" t="s">
        <v>279</v>
      </c>
      <c r="W5" s="65" t="s">
        <v>283</v>
      </c>
      <c r="X5" s="65" t="s">
        <v>277</v>
      </c>
      <c r="Y5" s="65" t="s">
        <v>278</v>
      </c>
      <c r="Z5" s="65" t="s">
        <v>323</v>
      </c>
    </row>
    <row r="6" spans="1:27" x14ac:dyDescent="0.3">
      <c r="A6" s="65" t="s">
        <v>287</v>
      </c>
      <c r="B6" s="65">
        <v>1600</v>
      </c>
      <c r="C6" s="65">
        <v>2689.4906999999998</v>
      </c>
      <c r="E6" s="65" t="s">
        <v>290</v>
      </c>
      <c r="F6" s="65">
        <v>55</v>
      </c>
      <c r="G6" s="65">
        <v>15</v>
      </c>
      <c r="H6" s="65">
        <v>7</v>
      </c>
      <c r="J6" s="65" t="s">
        <v>290</v>
      </c>
      <c r="K6" s="65">
        <v>0.1</v>
      </c>
      <c r="L6" s="65">
        <v>4</v>
      </c>
      <c r="N6" s="65" t="s">
        <v>324</v>
      </c>
      <c r="O6" s="65">
        <v>40</v>
      </c>
      <c r="P6" s="65">
        <v>45</v>
      </c>
      <c r="Q6" s="65">
        <v>0</v>
      </c>
      <c r="R6" s="65">
        <v>0</v>
      </c>
      <c r="S6" s="65">
        <v>97.941085999999999</v>
      </c>
      <c r="U6" s="65" t="s">
        <v>325</v>
      </c>
      <c r="V6" s="65">
        <v>0</v>
      </c>
      <c r="W6" s="65">
        <v>0</v>
      </c>
      <c r="X6" s="65">
        <v>20</v>
      </c>
      <c r="Y6" s="65">
        <v>0</v>
      </c>
      <c r="Z6" s="65">
        <v>55.172919999999998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297</v>
      </c>
      <c r="F8" s="65">
        <v>74.45</v>
      </c>
      <c r="G8" s="65">
        <v>9.3840000000000003</v>
      </c>
      <c r="H8" s="65">
        <v>16.164999999999999</v>
      </c>
      <c r="J8" s="65" t="s">
        <v>297</v>
      </c>
      <c r="K8" s="65">
        <v>11.685</v>
      </c>
      <c r="L8" s="65">
        <v>11.706</v>
      </c>
    </row>
    <row r="13" spans="1:27" x14ac:dyDescent="0.3">
      <c r="A13" s="70" t="s">
        <v>326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327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328</v>
      </c>
      <c r="P14" s="69"/>
      <c r="Q14" s="69"/>
      <c r="R14" s="69"/>
      <c r="S14" s="69"/>
      <c r="T14" s="69"/>
      <c r="V14" s="69" t="s">
        <v>329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283</v>
      </c>
      <c r="D15" s="65" t="s">
        <v>314</v>
      </c>
      <c r="E15" s="65" t="s">
        <v>278</v>
      </c>
      <c r="F15" s="65" t="s">
        <v>323</v>
      </c>
      <c r="H15" s="65"/>
      <c r="I15" s="65" t="s">
        <v>330</v>
      </c>
      <c r="J15" s="65" t="s">
        <v>283</v>
      </c>
      <c r="K15" s="65" t="s">
        <v>314</v>
      </c>
      <c r="L15" s="65" t="s">
        <v>322</v>
      </c>
      <c r="M15" s="65" t="s">
        <v>331</v>
      </c>
      <c r="O15" s="65"/>
      <c r="P15" s="65" t="s">
        <v>279</v>
      </c>
      <c r="Q15" s="65" t="s">
        <v>332</v>
      </c>
      <c r="R15" s="65" t="s">
        <v>277</v>
      </c>
      <c r="S15" s="65" t="s">
        <v>333</v>
      </c>
      <c r="T15" s="65" t="s">
        <v>276</v>
      </c>
      <c r="V15" s="65"/>
      <c r="W15" s="65" t="s">
        <v>330</v>
      </c>
      <c r="X15" s="65" t="s">
        <v>283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334</v>
      </c>
      <c r="B16" s="65">
        <v>410</v>
      </c>
      <c r="C16" s="65">
        <v>550</v>
      </c>
      <c r="D16" s="65">
        <v>0</v>
      </c>
      <c r="E16" s="65">
        <v>3000</v>
      </c>
      <c r="F16" s="65">
        <v>1299.0911000000001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38.522889999999997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8.0459770000000006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791.63009999999997</v>
      </c>
    </row>
    <row r="23" spans="1:62" x14ac:dyDescent="0.3">
      <c r="A23" s="70" t="s">
        <v>335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298</v>
      </c>
      <c r="B24" s="69"/>
      <c r="C24" s="69"/>
      <c r="D24" s="69"/>
      <c r="E24" s="69"/>
      <c r="F24" s="69"/>
      <c r="H24" s="69" t="s">
        <v>336</v>
      </c>
      <c r="I24" s="69"/>
      <c r="J24" s="69"/>
      <c r="K24" s="69"/>
      <c r="L24" s="69"/>
      <c r="M24" s="69"/>
      <c r="O24" s="69" t="s">
        <v>337</v>
      </c>
      <c r="P24" s="69"/>
      <c r="Q24" s="69"/>
      <c r="R24" s="69"/>
      <c r="S24" s="69"/>
      <c r="T24" s="69"/>
      <c r="V24" s="69" t="s">
        <v>306</v>
      </c>
      <c r="W24" s="69"/>
      <c r="X24" s="69"/>
      <c r="Y24" s="69"/>
      <c r="Z24" s="69"/>
      <c r="AA24" s="69"/>
      <c r="AC24" s="69" t="s">
        <v>338</v>
      </c>
      <c r="AD24" s="69"/>
      <c r="AE24" s="69"/>
      <c r="AF24" s="69"/>
      <c r="AG24" s="69"/>
      <c r="AH24" s="69"/>
      <c r="AJ24" s="69" t="s">
        <v>294</v>
      </c>
      <c r="AK24" s="69"/>
      <c r="AL24" s="69"/>
      <c r="AM24" s="69"/>
      <c r="AN24" s="69"/>
      <c r="AO24" s="69"/>
      <c r="AQ24" s="69" t="s">
        <v>339</v>
      </c>
      <c r="AR24" s="69"/>
      <c r="AS24" s="69"/>
      <c r="AT24" s="69"/>
      <c r="AU24" s="69"/>
      <c r="AV24" s="69"/>
      <c r="AX24" s="69" t="s">
        <v>340</v>
      </c>
      <c r="AY24" s="69"/>
      <c r="AZ24" s="69"/>
      <c r="BA24" s="69"/>
      <c r="BB24" s="69"/>
      <c r="BC24" s="69"/>
      <c r="BE24" s="69" t="s">
        <v>341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283</v>
      </c>
      <c r="D25" s="65" t="s">
        <v>277</v>
      </c>
      <c r="E25" s="65" t="s">
        <v>278</v>
      </c>
      <c r="F25" s="65" t="s">
        <v>311</v>
      </c>
      <c r="H25" s="65"/>
      <c r="I25" s="65" t="s">
        <v>279</v>
      </c>
      <c r="J25" s="65" t="s">
        <v>342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343</v>
      </c>
      <c r="R25" s="65" t="s">
        <v>277</v>
      </c>
      <c r="S25" s="65" t="s">
        <v>322</v>
      </c>
      <c r="T25" s="65" t="s">
        <v>276</v>
      </c>
      <c r="V25" s="65"/>
      <c r="W25" s="65" t="s">
        <v>279</v>
      </c>
      <c r="X25" s="65" t="s">
        <v>283</v>
      </c>
      <c r="Y25" s="65" t="s">
        <v>277</v>
      </c>
      <c r="Z25" s="65" t="s">
        <v>278</v>
      </c>
      <c r="AA25" s="65" t="s">
        <v>344</v>
      </c>
      <c r="AC25" s="65"/>
      <c r="AD25" s="65" t="s">
        <v>279</v>
      </c>
      <c r="AE25" s="65" t="s">
        <v>283</v>
      </c>
      <c r="AF25" s="65" t="s">
        <v>277</v>
      </c>
      <c r="AG25" s="65" t="s">
        <v>313</v>
      </c>
      <c r="AH25" s="65" t="s">
        <v>276</v>
      </c>
      <c r="AJ25" s="65"/>
      <c r="AK25" s="65" t="s">
        <v>330</v>
      </c>
      <c r="AL25" s="65" t="s">
        <v>312</v>
      </c>
      <c r="AM25" s="65" t="s">
        <v>277</v>
      </c>
      <c r="AN25" s="65" t="s">
        <v>278</v>
      </c>
      <c r="AO25" s="65" t="s">
        <v>276</v>
      </c>
      <c r="AQ25" s="65"/>
      <c r="AR25" s="65" t="s">
        <v>345</v>
      </c>
      <c r="AS25" s="65" t="s">
        <v>283</v>
      </c>
      <c r="AT25" s="65" t="s">
        <v>277</v>
      </c>
      <c r="AU25" s="65" t="s">
        <v>278</v>
      </c>
      <c r="AV25" s="65" t="s">
        <v>276</v>
      </c>
      <c r="AX25" s="65"/>
      <c r="AY25" s="65" t="s">
        <v>346</v>
      </c>
      <c r="AZ25" s="65" t="s">
        <v>283</v>
      </c>
      <c r="BA25" s="65" t="s">
        <v>347</v>
      </c>
      <c r="BB25" s="65" t="s">
        <v>333</v>
      </c>
      <c r="BC25" s="65" t="s">
        <v>276</v>
      </c>
      <c r="BE25" s="65"/>
      <c r="BF25" s="65" t="s">
        <v>279</v>
      </c>
      <c r="BG25" s="65" t="s">
        <v>343</v>
      </c>
      <c r="BH25" s="65" t="s">
        <v>277</v>
      </c>
      <c r="BI25" s="65" t="s">
        <v>278</v>
      </c>
      <c r="BJ25" s="65" t="s">
        <v>323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352.55806999999999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2.9005369999999999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2.6006851000000002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27.865845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3.9381458999999999</v>
      </c>
      <c r="AJ26" s="65" t="s">
        <v>299</v>
      </c>
      <c r="AK26" s="65">
        <v>320</v>
      </c>
      <c r="AL26" s="65">
        <v>400</v>
      </c>
      <c r="AM26" s="65">
        <v>0</v>
      </c>
      <c r="AN26" s="65">
        <v>1000</v>
      </c>
      <c r="AO26" s="65">
        <v>1245.8588999999999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11.782011000000001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4.4068889999999996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4.6833195999999999</v>
      </c>
    </row>
    <row r="33" spans="1:68" x14ac:dyDescent="0.3">
      <c r="A33" s="70" t="s">
        <v>348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349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295</v>
      </c>
      <c r="AD34" s="69"/>
      <c r="AE34" s="69"/>
      <c r="AF34" s="69"/>
      <c r="AG34" s="69"/>
      <c r="AH34" s="69"/>
      <c r="AJ34" s="69" t="s">
        <v>300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283</v>
      </c>
      <c r="D35" s="65" t="s">
        <v>277</v>
      </c>
      <c r="E35" s="65" t="s">
        <v>313</v>
      </c>
      <c r="F35" s="65" t="s">
        <v>276</v>
      </c>
      <c r="H35" s="65"/>
      <c r="I35" s="65" t="s">
        <v>330</v>
      </c>
      <c r="J35" s="65" t="s">
        <v>350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283</v>
      </c>
      <c r="R35" s="65" t="s">
        <v>277</v>
      </c>
      <c r="S35" s="65" t="s">
        <v>313</v>
      </c>
      <c r="T35" s="65" t="s">
        <v>276</v>
      </c>
      <c r="V35" s="65"/>
      <c r="W35" s="65" t="s">
        <v>279</v>
      </c>
      <c r="X35" s="65" t="s">
        <v>343</v>
      </c>
      <c r="Y35" s="65" t="s">
        <v>277</v>
      </c>
      <c r="Z35" s="65" t="s">
        <v>322</v>
      </c>
      <c r="AA35" s="65" t="s">
        <v>276</v>
      </c>
      <c r="AC35" s="65"/>
      <c r="AD35" s="65" t="s">
        <v>279</v>
      </c>
      <c r="AE35" s="65" t="s">
        <v>283</v>
      </c>
      <c r="AF35" s="65" t="s">
        <v>277</v>
      </c>
      <c r="AG35" s="65" t="s">
        <v>351</v>
      </c>
      <c r="AH35" s="65" t="s">
        <v>323</v>
      </c>
      <c r="AJ35" s="65"/>
      <c r="AK35" s="65" t="s">
        <v>279</v>
      </c>
      <c r="AL35" s="65" t="s">
        <v>283</v>
      </c>
      <c r="AM35" s="65" t="s">
        <v>277</v>
      </c>
      <c r="AN35" s="65" t="s">
        <v>333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1023.1975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1800.491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15193.611999999999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6208.4459999999999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269.34735000000001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261.29996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352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353</v>
      </c>
      <c r="P44" s="69"/>
      <c r="Q44" s="69"/>
      <c r="R44" s="69"/>
      <c r="S44" s="69"/>
      <c r="T44" s="69"/>
      <c r="V44" s="69" t="s">
        <v>301</v>
      </c>
      <c r="W44" s="69"/>
      <c r="X44" s="69"/>
      <c r="Y44" s="69"/>
      <c r="Z44" s="69"/>
      <c r="AA44" s="69"/>
      <c r="AC44" s="69" t="s">
        <v>354</v>
      </c>
      <c r="AD44" s="69"/>
      <c r="AE44" s="69"/>
      <c r="AF44" s="69"/>
      <c r="AG44" s="69"/>
      <c r="AH44" s="69"/>
      <c r="AJ44" s="69" t="s">
        <v>355</v>
      </c>
      <c r="AK44" s="69"/>
      <c r="AL44" s="69"/>
      <c r="AM44" s="69"/>
      <c r="AN44" s="69"/>
      <c r="AO44" s="69"/>
      <c r="AQ44" s="69" t="s">
        <v>302</v>
      </c>
      <c r="AR44" s="69"/>
      <c r="AS44" s="69"/>
      <c r="AT44" s="69"/>
      <c r="AU44" s="69"/>
      <c r="AV44" s="69"/>
      <c r="AX44" s="69" t="s">
        <v>303</v>
      </c>
      <c r="AY44" s="69"/>
      <c r="AZ44" s="69"/>
      <c r="BA44" s="69"/>
      <c r="BB44" s="69"/>
      <c r="BC44" s="69"/>
      <c r="BE44" s="69" t="s">
        <v>282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342</v>
      </c>
      <c r="D45" s="65" t="s">
        <v>277</v>
      </c>
      <c r="E45" s="65" t="s">
        <v>322</v>
      </c>
      <c r="F45" s="65" t="s">
        <v>344</v>
      </c>
      <c r="H45" s="65"/>
      <c r="I45" s="65" t="s">
        <v>279</v>
      </c>
      <c r="J45" s="65" t="s">
        <v>283</v>
      </c>
      <c r="K45" s="65" t="s">
        <v>314</v>
      </c>
      <c r="L45" s="65" t="s">
        <v>351</v>
      </c>
      <c r="M45" s="65" t="s">
        <v>276</v>
      </c>
      <c r="O45" s="65"/>
      <c r="P45" s="65" t="s">
        <v>330</v>
      </c>
      <c r="Q45" s="65" t="s">
        <v>283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283</v>
      </c>
      <c r="Y45" s="65" t="s">
        <v>277</v>
      </c>
      <c r="Z45" s="65" t="s">
        <v>278</v>
      </c>
      <c r="AA45" s="65" t="s">
        <v>276</v>
      </c>
      <c r="AC45" s="65"/>
      <c r="AD45" s="65" t="s">
        <v>356</v>
      </c>
      <c r="AE45" s="65" t="s">
        <v>283</v>
      </c>
      <c r="AF45" s="65" t="s">
        <v>314</v>
      </c>
      <c r="AG45" s="65" t="s">
        <v>278</v>
      </c>
      <c r="AH45" s="65" t="s">
        <v>276</v>
      </c>
      <c r="AJ45" s="65"/>
      <c r="AK45" s="65" t="s">
        <v>279</v>
      </c>
      <c r="AL45" s="65" t="s">
        <v>283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350</v>
      </c>
      <c r="AT45" s="65" t="s">
        <v>277</v>
      </c>
      <c r="AU45" s="65" t="s">
        <v>278</v>
      </c>
      <c r="AV45" s="65" t="s">
        <v>276</v>
      </c>
      <c r="AX45" s="65"/>
      <c r="AY45" s="65" t="s">
        <v>310</v>
      </c>
      <c r="AZ45" s="65" t="s">
        <v>283</v>
      </c>
      <c r="BA45" s="65" t="s">
        <v>321</v>
      </c>
      <c r="BB45" s="65" t="s">
        <v>313</v>
      </c>
      <c r="BC45" s="65" t="s">
        <v>276</v>
      </c>
      <c r="BE45" s="65"/>
      <c r="BF45" s="65" t="s">
        <v>279</v>
      </c>
      <c r="BG45" s="65" t="s">
        <v>283</v>
      </c>
      <c r="BH45" s="65" t="s">
        <v>347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30.676079999999999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16.373144</v>
      </c>
      <c r="O46" s="65" t="s">
        <v>284</v>
      </c>
      <c r="P46" s="65">
        <v>600</v>
      </c>
      <c r="Q46" s="65">
        <v>800</v>
      </c>
      <c r="R46" s="65">
        <v>0</v>
      </c>
      <c r="S46" s="65">
        <v>10000</v>
      </c>
      <c r="T46" s="65">
        <v>2238.1284000000001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0.19484030999999999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6.8010770000000003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282.43871999999999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116.19620500000001</v>
      </c>
      <c r="AX46" s="65" t="s">
        <v>304</v>
      </c>
      <c r="AY46" s="65"/>
      <c r="AZ46" s="65"/>
      <c r="BA46" s="65"/>
      <c r="BB46" s="65"/>
      <c r="BC46" s="65"/>
      <c r="BE46" s="65" t="s">
        <v>357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358</v>
      </c>
      <c r="B2" s="61" t="s">
        <v>359</v>
      </c>
      <c r="C2" s="61" t="s">
        <v>293</v>
      </c>
      <c r="D2" s="61">
        <v>71</v>
      </c>
      <c r="E2" s="61">
        <v>2689.4906999999998</v>
      </c>
      <c r="F2" s="61">
        <v>451.07549999999998</v>
      </c>
      <c r="G2" s="61">
        <v>56.857177999999998</v>
      </c>
      <c r="H2" s="61">
        <v>34.231999999999999</v>
      </c>
      <c r="I2" s="61">
        <v>22.62518</v>
      </c>
      <c r="J2" s="61">
        <v>97.941085999999999</v>
      </c>
      <c r="K2" s="61">
        <v>57.246147000000001</v>
      </c>
      <c r="L2" s="61">
        <v>40.694935000000001</v>
      </c>
      <c r="M2" s="61">
        <v>55.172919999999998</v>
      </c>
      <c r="N2" s="61">
        <v>5.7050466999999996</v>
      </c>
      <c r="O2" s="61">
        <v>32.701262999999997</v>
      </c>
      <c r="P2" s="61">
        <v>1560.0032000000001</v>
      </c>
      <c r="Q2" s="61">
        <v>59.808036999999999</v>
      </c>
      <c r="R2" s="61">
        <v>1299.0911000000001</v>
      </c>
      <c r="S2" s="61">
        <v>185.95070999999999</v>
      </c>
      <c r="T2" s="61">
        <v>13357.686</v>
      </c>
      <c r="U2" s="61">
        <v>8.0459770000000006</v>
      </c>
      <c r="V2" s="61">
        <v>38.522889999999997</v>
      </c>
      <c r="W2" s="61">
        <v>791.63009999999997</v>
      </c>
      <c r="X2" s="61">
        <v>352.55806999999999</v>
      </c>
      <c r="Y2" s="61">
        <v>2.9005369999999999</v>
      </c>
      <c r="Z2" s="61">
        <v>2.6006851000000002</v>
      </c>
      <c r="AA2" s="61">
        <v>27.865845</v>
      </c>
      <c r="AB2" s="61">
        <v>3.9381458999999999</v>
      </c>
      <c r="AC2" s="61">
        <v>1245.8588999999999</v>
      </c>
      <c r="AD2" s="61">
        <v>11.782011000000001</v>
      </c>
      <c r="AE2" s="61">
        <v>4.4068889999999996</v>
      </c>
      <c r="AF2" s="61">
        <v>4.6833195999999999</v>
      </c>
      <c r="AG2" s="61">
        <v>1023.1975</v>
      </c>
      <c r="AH2" s="61">
        <v>670.29345999999998</v>
      </c>
      <c r="AI2" s="61">
        <v>352.90404999999998</v>
      </c>
      <c r="AJ2" s="61">
        <v>1800.491</v>
      </c>
      <c r="AK2" s="61">
        <v>15193.611999999999</v>
      </c>
      <c r="AL2" s="61">
        <v>269.34735000000001</v>
      </c>
      <c r="AM2" s="61">
        <v>6208.4459999999999</v>
      </c>
      <c r="AN2" s="61">
        <v>261.29996</v>
      </c>
      <c r="AO2" s="61">
        <v>30.676079999999999</v>
      </c>
      <c r="AP2" s="61">
        <v>24.937947999999999</v>
      </c>
      <c r="AQ2" s="61">
        <v>5.7381314999999997</v>
      </c>
      <c r="AR2" s="61">
        <v>16.373144</v>
      </c>
      <c r="AS2" s="61">
        <v>2238.1284000000001</v>
      </c>
      <c r="AT2" s="61">
        <v>0.19484030999999999</v>
      </c>
      <c r="AU2" s="61">
        <v>6.8010770000000003</v>
      </c>
      <c r="AV2" s="61">
        <v>282.43871999999999</v>
      </c>
      <c r="AW2" s="61">
        <v>116.19620500000001</v>
      </c>
      <c r="AX2" s="61">
        <v>0.55772809999999995</v>
      </c>
      <c r="AY2" s="61">
        <v>1.1275388</v>
      </c>
      <c r="AZ2" s="61">
        <v>451.31704999999999</v>
      </c>
      <c r="BA2" s="61">
        <v>70.242294000000001</v>
      </c>
      <c r="BB2" s="61">
        <v>19.332104000000001</v>
      </c>
      <c r="BC2" s="61">
        <v>27.182096000000001</v>
      </c>
      <c r="BD2" s="61">
        <v>23.707184000000002</v>
      </c>
      <c r="BE2" s="61">
        <v>2.2262743</v>
      </c>
      <c r="BF2" s="61">
        <v>5.7734540000000001</v>
      </c>
      <c r="BG2" s="61">
        <v>1.3877448000000001E-2</v>
      </c>
      <c r="BH2" s="61">
        <v>1.7206308E-2</v>
      </c>
      <c r="BI2" s="61">
        <v>1.2465679E-2</v>
      </c>
      <c r="BJ2" s="61">
        <v>5.4060414000000001E-2</v>
      </c>
      <c r="BK2" s="61">
        <v>1.067496E-3</v>
      </c>
      <c r="BL2" s="61">
        <v>0.56469139999999995</v>
      </c>
      <c r="BM2" s="61">
        <v>8.4055590000000002</v>
      </c>
      <c r="BN2" s="61">
        <v>2.3762867000000001</v>
      </c>
      <c r="BO2" s="61">
        <v>121.099846</v>
      </c>
      <c r="BP2" s="61">
        <v>25.344874999999998</v>
      </c>
      <c r="BQ2" s="61">
        <v>38.869835000000002</v>
      </c>
      <c r="BR2" s="61">
        <v>141.69737000000001</v>
      </c>
      <c r="BS2" s="61">
        <v>33.183610000000002</v>
      </c>
      <c r="BT2" s="61">
        <v>28.279612</v>
      </c>
      <c r="BU2" s="61">
        <v>0.50674710000000001</v>
      </c>
      <c r="BV2" s="61">
        <v>0.10190384</v>
      </c>
      <c r="BW2" s="61">
        <v>1.908282</v>
      </c>
      <c r="BX2" s="61">
        <v>3.0382112999999999</v>
      </c>
      <c r="BY2" s="61">
        <v>0.15966929999999999</v>
      </c>
      <c r="BZ2" s="61">
        <v>1.0734193E-3</v>
      </c>
      <c r="CA2" s="61">
        <v>1.4941602</v>
      </c>
      <c r="CB2" s="61">
        <v>5.1436186000000002E-2</v>
      </c>
      <c r="CC2" s="61">
        <v>0.14229130000000001</v>
      </c>
      <c r="CD2" s="61">
        <v>2.9509346000000001</v>
      </c>
      <c r="CE2" s="61">
        <v>7.0598445999999995E-2</v>
      </c>
      <c r="CF2" s="61">
        <v>1.3304303</v>
      </c>
      <c r="CG2" s="61">
        <v>0</v>
      </c>
      <c r="CH2" s="61">
        <v>0.10585812999999999</v>
      </c>
      <c r="CI2" s="61">
        <v>1.2664964999999999E-3</v>
      </c>
      <c r="CJ2" s="61">
        <v>6.3807863999999999</v>
      </c>
      <c r="CK2" s="61">
        <v>1.1413295E-2</v>
      </c>
      <c r="CL2" s="61">
        <v>4.2835026000000003</v>
      </c>
      <c r="CM2" s="61">
        <v>7.5904083</v>
      </c>
      <c r="CN2" s="61">
        <v>3318.7831999999999</v>
      </c>
      <c r="CO2" s="61">
        <v>5734.9926999999998</v>
      </c>
      <c r="CP2" s="61">
        <v>3648.5104999999999</v>
      </c>
      <c r="CQ2" s="61">
        <v>1392.7046</v>
      </c>
      <c r="CR2" s="61">
        <v>701.15295000000003</v>
      </c>
      <c r="CS2" s="61">
        <v>565.33623999999998</v>
      </c>
      <c r="CT2" s="61">
        <v>3242.2359999999999</v>
      </c>
      <c r="CU2" s="61">
        <v>1951.5061000000001</v>
      </c>
      <c r="CV2" s="61">
        <v>1737.6768999999999</v>
      </c>
      <c r="CW2" s="61">
        <v>2344.5461</v>
      </c>
      <c r="CX2" s="61">
        <v>711.97766000000001</v>
      </c>
      <c r="CY2" s="61">
        <v>4308.8734999999997</v>
      </c>
      <c r="CZ2" s="61">
        <v>2380.9204</v>
      </c>
      <c r="DA2" s="61">
        <v>4760.4652999999998</v>
      </c>
      <c r="DB2" s="61">
        <v>4816.5910000000003</v>
      </c>
      <c r="DC2" s="61">
        <v>6613.201</v>
      </c>
      <c r="DD2" s="61">
        <v>10729.026</v>
      </c>
      <c r="DE2" s="61">
        <v>2403.3027000000002</v>
      </c>
      <c r="DF2" s="61">
        <v>4800.2866000000004</v>
      </c>
      <c r="DG2" s="61">
        <v>2489.4211</v>
      </c>
      <c r="DH2" s="61">
        <v>143.34268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70.242294000000001</v>
      </c>
      <c r="B6">
        <f>BB2</f>
        <v>19.332104000000001</v>
      </c>
      <c r="C6">
        <f>BC2</f>
        <v>27.182096000000001</v>
      </c>
      <c r="D6">
        <f>BD2</f>
        <v>23.707184000000002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3" sqref="L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18151</v>
      </c>
      <c r="C2" s="56">
        <f ca="1">YEAR(TODAY())-YEAR(B2)+IF(TODAY()&gt;=DATE(YEAR(TODAY()),MONTH(B2),DAY(B2)),0,-1)</f>
        <v>71</v>
      </c>
      <c r="E2" s="52">
        <v>148.4</v>
      </c>
      <c r="F2" s="53" t="s">
        <v>275</v>
      </c>
      <c r="G2" s="52">
        <v>58.9</v>
      </c>
      <c r="H2" s="51" t="s">
        <v>40</v>
      </c>
      <c r="I2" s="72">
        <f>ROUND(G3/E3^2,1)</f>
        <v>26.7</v>
      </c>
    </row>
    <row r="3" spans="1:9" x14ac:dyDescent="0.3">
      <c r="E3" s="51">
        <f>E2/100</f>
        <v>1.484</v>
      </c>
      <c r="F3" s="51" t="s">
        <v>39</v>
      </c>
      <c r="G3" s="51">
        <f>G2</f>
        <v>58.9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이영란, ID : H1900641)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08:52:02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71</v>
      </c>
      <c r="G12" s="137"/>
      <c r="H12" s="137"/>
      <c r="I12" s="137"/>
      <c r="K12" s="128">
        <f>'개인정보 및 신체계측 입력'!E2</f>
        <v>148.4</v>
      </c>
      <c r="L12" s="129"/>
      <c r="M12" s="122">
        <f>'개인정보 및 신체계측 입력'!G2</f>
        <v>58.9</v>
      </c>
      <c r="N12" s="123"/>
      <c r="O12" s="118" t="s">
        <v>270</v>
      </c>
      <c r="P12" s="112"/>
      <c r="Q12" s="115">
        <f>'개인정보 및 신체계측 입력'!I2</f>
        <v>26.7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이영란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74.45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9.3840000000000003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16.164999999999999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11.7</v>
      </c>
      <c r="L72" s="36" t="s">
        <v>52</v>
      </c>
      <c r="M72" s="36">
        <f>ROUND('DRIs DATA'!K8,1)</f>
        <v>11.7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173.21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321.02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352.56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262.54000000000002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127.9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1012.91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306.76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2021-07-06T00:54:28Z</dcterms:modified>
</cp:coreProperties>
</file>