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<sst xmlns="http://schemas.openxmlformats.org/spreadsheetml/2006/main" count="692" uniqueCount="344">
  <si>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</si>
  <si>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</si>
  <si>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</si>
  <si>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</si>
  <si>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</si>
  <si>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</si>
  <si>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</si>
  <si>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</si>
  <si>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</si>
  <si>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</si>
  <si>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</si>
  <si>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</si>
  <si>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</si>
  <si>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</si>
  <si>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</si>
  <si>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</si>
  <si>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</si>
  <si>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</si>
  <si>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</si>
  <si>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</si>
  <si>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</si>
  <si>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</si>
  <si>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</si>
  <si>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</si>
  <si>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</si>
  <si>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</si>
  <si>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</si>
  <si>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</si>
  <si>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</si>
  <si>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</si>
  <si>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</si>
  <si>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</si>
  <si>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</si>
  <si>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</si>
  <si>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</si>
  <si>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</si>
  <si>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</si>
  <si>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</si>
  <si>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</si>
  <si>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</si>
  <si>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</si>
  <si>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</si>
  <si>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</si>
  <si>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</si>
  <si>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</si>
  <si>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</si>
  <si>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</si>
  <si>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</si>
  <si>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</si>
  <si>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</si>
  <si>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</si>
  <si>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</si>
  <si>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</si>
  <si>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</si>
  <si>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</si>
  <si>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</si>
  <si>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</si>
  <si>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</si>
  <si>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</si>
  <si>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</si>
  <si>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</si>
  <si>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</si>
  <si>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</si>
  <si>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</si>
  <si>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</si>
  <si>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</si>
  <si>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</si>
  <si>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</si>
  <si>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</si>
  <si>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</si>
  <si>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</si>
  <si>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</si>
  <si>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</si>
  <si>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</si>
  <si>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</si>
  <si>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</si>
  <si>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</si>
  <si>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</si>
  <si>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</si>
  <si>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</si>
  <si>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</si>
  <si>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</si>
  <si>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</si>
  <si>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</si>
  <si>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</si>
  <si>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</si>
  <si>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</si>
  <si>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</si>
  <si>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</si>
  <si>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</si>
  <si>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</si>
  <si>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</si>
  <si>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</si>
  <si>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</si>
  <si>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</si>
  <si>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</si>
  <si>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</si>
  <si>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</si>
  <si>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</si>
  <si>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</si>
  <si>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</si>
  <si>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</si>
  <si>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</si>
  <si>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</si>
  <si>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</si>
  <si>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</si>
  <si>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</si>
  <si>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</si>
  <si>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</si>
  <si>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</si>
  <si>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</si>
  <si>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</si>
  <si>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</si>
  <si>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</si>
  <si>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</si>
  <si>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</si>
  <si>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</si>
  <si>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</si>
  <si>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</si>
  <si>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</si>
  <si>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</si>
  <si>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</si>
  <si>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</si>
  <si>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</si>
  <si>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</si>
  <si>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</si>
  <si>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</si>
  <si>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</si>
  <si>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</si>
  <si>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</si>
  <si>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</si>
  <si>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</si>
  <si>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</si>
  <si>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</si>
  <si>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</si>
  <si>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</si>
  <si>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</si>
  <si>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</si>
  <si>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</si>
  <si>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</si>
  <si>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</si>
  <si>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</si>
  <si>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</si>
  <si>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</si>
  <si>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</si>
  <si>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</si>
  <si>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</si>
  <si>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</si>
  <si>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</si>
  <si>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</si>
  <si>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</si>
  <si>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</si>
  <si>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</si>
  <si>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</si>
  <si>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</si>
  <si>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</si>
  <si>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</si>
  <si>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</si>
  <si>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</si>
  <si>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</si>
  <si>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</si>
  <si>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</si>
  <si>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</si>
  <si>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</si>
  <si>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</si>
  <si>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</si>
  <si>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</si>
  <si>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</si>
  <si>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</si>
  <si>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</si>
  <si>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</si>
  <si>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</si>
  <si>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</si>
  <si>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</si>
  <si>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</si>
  <si>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</si>
  <si>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</si>
  <si>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</si>
  <si>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</si>
  <si>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</si>
  <si>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</si>
  <si>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</si>
  <si>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</si>
  <si>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</si>
  <si>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</si>
  <si>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</si>
  <si>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</si>
  <si>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</si>
  <si>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</si>
  <si>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</si>
  <si>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</si>
  <si>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</si>
  <si>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</si>
  <si>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</si>
  <si>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</si>
  <si>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</si>
  <si>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</si>
  <si>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</si>
  <si>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</si>
  <si>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</si>
  <si>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</si>
  <si>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</si>
  <si>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</si>
  <si>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</si>
  <si>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</si>
  <si>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</si>
  <si>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</si>
  <si>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</si>
  <si>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</si>
  <si>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</si>
  <si>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</si>
  <si>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</si>
  <si>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</si>
  <si>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</si>
  <si>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</si>
  <si>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</si>
  <si>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</si>
  <si>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</si>
  <si>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</si>
  <si>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</si>
  <si>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</si>
  <si>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</si>
  <si>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</si>
  <si>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</si>
  <si>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</si>
  <si>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</si>
  <si>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</si>
  <si>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</si>
  <si>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</si>
  <si>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</si>
  <si>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</si>
  <si>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</si>
  <si>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</si>
  <si>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</si>
  <si>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</si>
  <si>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</si>
  <si>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</si>
  <si>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</si>
  <si>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</si>
  <si>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</si>
  <si>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</si>
  <si>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</si>
  <si>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</si>
  <si>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</si>
  <si>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</si>
  <si>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</si>
  <si>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</si>
  <si>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</si>
  <si>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</si>
  <si>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</si>
  <si>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</si>
  <si>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</si>
  <si>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</si>
  <si>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</si>
  <si>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</si>
  <si>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</si>
  <si>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</si>
  <si>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</si>
  <si>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</si>
  <si>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</si>
  <si>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</si>
  <si>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</si>
  <si>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</si>
  <si>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</si>
  <si>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</si>
  <si>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</si>
  <si>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</si>
  <si>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</si>
  <si>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</si>
  <si>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</si>
  <si>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</si>
  <si>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</si>
  <si>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</si>
  <si>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</si>
  <si>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</si>
  <si>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</si>
  <si>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</si>
  <si>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</si>
  <si>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</si>
  <si>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</si>
  <si>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미량 무기질</t>
    <phoneticPr fontId="1" type="noConversion"/>
  </si>
  <si>
    <t>아연</t>
    <phoneticPr fontId="1" type="noConversion"/>
  </si>
  <si>
    <t>요오드</t>
    <phoneticPr fontId="1" type="noConversion"/>
  </si>
  <si>
    <t>크롬</t>
    <phoneticPr fontId="1" type="noConversion"/>
  </si>
  <si>
    <t>권장섭취량</t>
    <phoneticPr fontId="1" type="noConversion"/>
  </si>
  <si>
    <t>크롬(ug/일)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</si>
  <si>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</si>
  <si>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</si>
  <si>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</si>
  <si>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</si>
  <si>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</si>
  <si>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</si>
  <si>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</si>
  <si>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</si>
  <si>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</si>
  <si>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</si>
  <si>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</si>
  <si>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</si>
  <si>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엽산</t>
    <phoneticPr fontId="1" type="noConversion"/>
  </si>
  <si>
    <t>다량 무기질</t>
    <phoneticPr fontId="1" type="noConversion"/>
  </si>
  <si>
    <t>염소</t>
    <phoneticPr fontId="1" type="noConversion"/>
  </si>
  <si>
    <t>지방</t>
    <phoneticPr fontId="1" type="noConversion"/>
  </si>
  <si>
    <t>수용성 비타민</t>
    <phoneticPr fontId="1" type="noConversion"/>
  </si>
  <si>
    <t>티아민</t>
    <phoneticPr fontId="1" type="noConversion"/>
  </si>
  <si>
    <t>엽산(μg DFE/일)</t>
    <phoneticPr fontId="1" type="noConversion"/>
  </si>
  <si>
    <t>마그네슘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</si>
  <si>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</si>
  <si>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</si>
  <si>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</si>
  <si>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몰리브덴</t>
    <phoneticPr fontId="1" type="noConversion"/>
  </si>
  <si>
    <t>몰리브덴(ug/일)</t>
    <phoneticPr fontId="1" type="noConversion"/>
  </si>
  <si>
    <t>열량영양소</t>
    <phoneticPr fontId="1" type="noConversion"/>
  </si>
  <si>
    <t>비타민A(μg RAE/일)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</si>
  <si>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</si>
  <si>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</si>
  <si>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</si>
  <si>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</si>
  <si>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</si>
  <si>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</si>
  <si>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인</t>
    <phoneticPr fontId="1" type="noConversion"/>
  </si>
  <si>
    <t>칼륨</t>
    <phoneticPr fontId="1" type="noConversion"/>
  </si>
  <si>
    <t>M</t>
  </si>
  <si>
    <t>H1900642</t>
  </si>
  <si>
    <t>박정혁</t>
  </si>
  <si>
    <t>정보</t>
    <phoneticPr fontId="1" type="noConversion"/>
  </si>
  <si>
    <t>(설문지 : FFQ 95문항 설문지, 사용자 : 박정혁, ID : H1900642)</t>
  </si>
  <si>
    <t>출력시각</t>
    <phoneticPr fontId="1" type="noConversion"/>
  </si>
  <si>
    <t>2021년 07월 02일 08:53:18</t>
  </si>
  <si>
    <t>불포화지방산</t>
    <phoneticPr fontId="1" type="noConversion"/>
  </si>
  <si>
    <t>단백질</t>
    <phoneticPr fontId="1" type="noConversion"/>
  </si>
  <si>
    <t>섭취량</t>
    <phoneticPr fontId="1" type="noConversion"/>
  </si>
  <si>
    <t>상한섭취량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</si>
  <si>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</si>
  <si>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</si>
  <si>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</si>
  <si>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</si>
  <si>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</si>
  <si>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</si>
  <si>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</si>
  <si>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</si>
  <si>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비타민C</t>
    <phoneticPr fontId="1" type="noConversion"/>
  </si>
  <si>
    <t>망간</t>
    <phoneticPr fontId="1" type="noConversion"/>
  </si>
  <si>
    <t>셀레늄</t>
    <phoneticPr fontId="1" type="noConversion"/>
  </si>
  <si>
    <t>구리(ug/일)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</si>
</sst>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71.067795000000004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790352"/>
        <c:axId val="648788784"/>
      </c:barChart>
      <c:catAx>
        <c:axId val="64879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788784"/>
        <c:crosses val="autoZero"/>
        <c:auto val="1"/>
        <c:lblAlgn val="ctr"/>
        <c:lblOffset val="100"/>
        <c:noMultiLvlLbl val="0"/>
      </c:catAx>
      <c:valAx>
        <c:axId val="64878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79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2.5222516000000001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2672"/>
        <c:axId val="116285416"/>
      </c:barChart>
      <c:catAx>
        <c:axId val="11628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285416"/>
        <c:crosses val="autoZero"/>
        <c:auto val="1"/>
        <c:lblAlgn val="ctr"/>
        <c:lblOffset val="100"/>
        <c:noMultiLvlLbl val="0"/>
      </c:catAx>
      <c:valAx>
        <c:axId val="11628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0.98670535999999998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5024"/>
        <c:axId val="116282280"/>
      </c:barChart>
      <c:catAx>
        <c:axId val="11628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282280"/>
        <c:crosses val="autoZero"/>
        <c:auto val="1"/>
        <c:lblAlgn val="ctr"/>
        <c:lblOffset val="100"/>
        <c:noMultiLvlLbl val="0"/>
      </c:catAx>
      <c:valAx>
        <c:axId val="11628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1332.1005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4632"/>
        <c:axId val="116281888"/>
      </c:barChart>
      <c:catAx>
        <c:axId val="11628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281888"/>
        <c:crosses val="autoZero"/>
        <c:auto val="1"/>
        <c:lblAlgn val="ctr"/>
        <c:lblOffset val="100"/>
        <c:noMultiLvlLbl val="0"/>
      </c:catAx>
      <c:valAx>
        <c:axId val="11628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2502.3362000000002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284240"/>
        <c:axId val="654050120"/>
      </c:barChart>
      <c:catAx>
        <c:axId val="11628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50120"/>
        <c:crosses val="autoZero"/>
        <c:auto val="1"/>
        <c:lblAlgn val="ctr"/>
        <c:lblOffset val="100"/>
        <c:noMultiLvlLbl val="0"/>
      </c:catAx>
      <c:valAx>
        <c:axId val="6540501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28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82.625380000000007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050512"/>
        <c:axId val="654049728"/>
      </c:barChart>
      <c:catAx>
        <c:axId val="65405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49728"/>
        <c:crosses val="autoZero"/>
        <c:auto val="1"/>
        <c:lblAlgn val="ctr"/>
        <c:lblOffset val="100"/>
        <c:noMultiLvlLbl val="0"/>
      </c:catAx>
      <c:valAx>
        <c:axId val="654049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05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106.60732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052080"/>
        <c:axId val="654050904"/>
      </c:barChart>
      <c:catAx>
        <c:axId val="65405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50904"/>
        <c:crosses val="autoZero"/>
        <c:auto val="1"/>
        <c:lblAlgn val="ctr"/>
        <c:lblOffset val="100"/>
        <c:noMultiLvlLbl val="0"/>
      </c:catAx>
      <c:valAx>
        <c:axId val="654050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05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12.022652000000001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4052864"/>
        <c:axId val="654049336"/>
      </c:barChart>
      <c:catAx>
        <c:axId val="65405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4049336"/>
        <c:crosses val="autoZero"/>
        <c:auto val="1"/>
        <c:lblAlgn val="ctr"/>
        <c:lblOffset val="100"/>
        <c:noMultiLvlLbl val="0"/>
      </c:catAx>
      <c:valAx>
        <c:axId val="654049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405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694.6712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959064"/>
        <c:axId val="425959456"/>
      </c:barChart>
      <c:catAx>
        <c:axId val="42595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959456"/>
        <c:crosses val="autoZero"/>
        <c:auto val="1"/>
        <c:lblAlgn val="ctr"/>
        <c:lblOffset val="100"/>
        <c:noMultiLvlLbl val="0"/>
      </c:catAx>
      <c:valAx>
        <c:axId val="4259594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959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4.9473564000000001E-3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960240"/>
        <c:axId val="667924680"/>
      </c:barChart>
      <c:catAx>
        <c:axId val="42596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4680"/>
        <c:crosses val="autoZero"/>
        <c:auto val="1"/>
        <c:lblAlgn val="ctr"/>
        <c:lblOffset val="100"/>
        <c:noMultiLvlLbl val="0"/>
      </c:catAx>
      <c:valAx>
        <c:axId val="667924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96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4.6701702999999997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7925464"/>
        <c:axId val="667925856"/>
      </c:barChart>
      <c:catAx>
        <c:axId val="66792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5856"/>
        <c:crosses val="autoZero"/>
        <c:auto val="1"/>
        <c:lblAlgn val="ctr"/>
        <c:lblOffset val="100"/>
        <c:noMultiLvlLbl val="0"/>
      </c:catAx>
      <c:valAx>
        <c:axId val="667925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792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21.911770000000001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786824"/>
        <c:axId val="648787216"/>
      </c:barChart>
      <c:catAx>
        <c:axId val="6487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787216"/>
        <c:crosses val="autoZero"/>
        <c:auto val="1"/>
        <c:lblAlgn val="ctr"/>
        <c:lblOffset val="100"/>
        <c:noMultiLvlLbl val="0"/>
      </c:catAx>
      <c:valAx>
        <c:axId val="648787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7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121.006615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7923112"/>
        <c:axId val="667923504"/>
      </c:barChart>
      <c:catAx>
        <c:axId val="667923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3504"/>
        <c:crosses val="autoZero"/>
        <c:auto val="1"/>
        <c:lblAlgn val="ctr"/>
        <c:lblOffset val="100"/>
        <c:noMultiLvlLbl val="0"/>
      </c:catAx>
      <c:valAx>
        <c:axId val="667923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7923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105.834625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7924288"/>
        <c:axId val="667926248"/>
      </c:barChart>
      <c:catAx>
        <c:axId val="66792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7926248"/>
        <c:crosses val="autoZero"/>
        <c:auto val="1"/>
        <c:lblAlgn val="ctr"/>
        <c:lblOffset val="100"/>
        <c:noMultiLvlLbl val="0"/>
      </c:catAx>
      <c:valAx>
        <c:axId val="66792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792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3.2949999999999999</c:v>
                </c:pt>
                <c:pt idx="1">
                  <c:v>9.8019999999999996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16182784"/>
        <c:axId val="116183960"/>
      </c:barChart>
      <c:catAx>
        <c:axId val="11618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183960"/>
        <c:crosses val="autoZero"/>
        <c:auto val="1"/>
        <c:lblAlgn val="ctr"/>
        <c:lblOffset val="100"/>
        <c:noMultiLvlLbl val="0"/>
      </c:catAx>
      <c:valAx>
        <c:axId val="116183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18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8.8313170000000003</c:v>
                </c:pt>
                <c:pt idx="1">
                  <c:v>10.89227</c:v>
                </c:pt>
                <c:pt idx="2">
                  <c:v>11.234551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369.42880000000002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182392"/>
        <c:axId val="116180432"/>
      </c:barChart>
      <c:catAx>
        <c:axId val="11618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180432"/>
        <c:crosses val="autoZero"/>
        <c:auto val="1"/>
        <c:lblAlgn val="ctr"/>
        <c:lblOffset val="100"/>
        <c:noMultiLvlLbl val="0"/>
      </c:catAx>
      <c:valAx>
        <c:axId val="116180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18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12.769068000000001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6181216"/>
        <c:axId val="116181608"/>
      </c:barChart>
      <c:catAx>
        <c:axId val="11618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181608"/>
        <c:crosses val="autoZero"/>
        <c:auto val="1"/>
        <c:lblAlgn val="ctr"/>
        <c:lblOffset val="100"/>
        <c:noMultiLvlLbl val="0"/>
      </c:catAx>
      <c:valAx>
        <c:axId val="11618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618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80.965000000000003</c:v>
                </c:pt>
                <c:pt idx="1">
                  <c:v>6.36</c:v>
                </c:pt>
                <c:pt idx="2">
                  <c:v>12.675000000000001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056832"/>
        <c:axId val="571058792"/>
      </c:barChart>
      <c:catAx>
        <c:axId val="57105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58792"/>
        <c:crosses val="autoZero"/>
        <c:auto val="1"/>
        <c:lblAlgn val="ctr"/>
        <c:lblOffset val="100"/>
        <c:noMultiLvlLbl val="0"/>
      </c:catAx>
      <c:valAx>
        <c:axId val="571058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5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2789.6273999999999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059576"/>
        <c:axId val="571059968"/>
      </c:barChart>
      <c:catAx>
        <c:axId val="57105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59968"/>
        <c:crosses val="autoZero"/>
        <c:auto val="1"/>
        <c:lblAlgn val="ctr"/>
        <c:lblOffset val="100"/>
        <c:noMultiLvlLbl val="0"/>
      </c:catAx>
      <c:valAx>
        <c:axId val="571059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5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51.283239999999999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057224"/>
        <c:axId val="571057616"/>
      </c:barChart>
      <c:catAx>
        <c:axId val="571057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057616"/>
        <c:crosses val="autoZero"/>
        <c:auto val="1"/>
        <c:lblAlgn val="ctr"/>
        <c:lblOffset val="100"/>
        <c:noMultiLvlLbl val="0"/>
      </c:catAx>
      <c:valAx>
        <c:axId val="571057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05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369.00394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8704"/>
        <c:axId val="559118312"/>
      </c:barChart>
      <c:catAx>
        <c:axId val="55911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8312"/>
        <c:crosses val="autoZero"/>
        <c:auto val="1"/>
        <c:lblAlgn val="ctr"/>
        <c:lblOffset val="100"/>
        <c:noMultiLvlLbl val="0"/>
      </c:catAx>
      <c:valAx>
        <c:axId val="559118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2.8595980000000001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788000"/>
        <c:axId val="680156464"/>
      </c:barChart>
      <c:catAx>
        <c:axId val="6487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156464"/>
        <c:crosses val="autoZero"/>
        <c:auto val="1"/>
        <c:lblAlgn val="ctr"/>
        <c:lblOffset val="100"/>
        <c:noMultiLvlLbl val="0"/>
      </c:catAx>
      <c:valAx>
        <c:axId val="680156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78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3749.4555999999998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9096"/>
        <c:axId val="559116352"/>
      </c:barChart>
      <c:catAx>
        <c:axId val="55911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6352"/>
        <c:crosses val="autoZero"/>
        <c:auto val="1"/>
        <c:lblAlgn val="ctr"/>
        <c:lblOffset val="100"/>
        <c:noMultiLvlLbl val="0"/>
      </c:catAx>
      <c:valAx>
        <c:axId val="559116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11.068733999999999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5960"/>
        <c:axId val="559116744"/>
      </c:barChart>
      <c:catAx>
        <c:axId val="55911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6744"/>
        <c:crosses val="autoZero"/>
        <c:auto val="1"/>
        <c:lblAlgn val="ctr"/>
        <c:lblOffset val="100"/>
        <c:noMultiLvlLbl val="0"/>
      </c:catAx>
      <c:valAx>
        <c:axId val="559116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1.6037958999999999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7920"/>
        <c:axId val="657086696"/>
      </c:barChart>
      <c:catAx>
        <c:axId val="55911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7086696"/>
        <c:crosses val="autoZero"/>
        <c:auto val="1"/>
        <c:lblAlgn val="ctr"/>
        <c:lblOffset val="100"/>
        <c:noMultiLvlLbl val="0"/>
      </c:catAx>
      <c:valAx>
        <c:axId val="65708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179.58707000000001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157248"/>
        <c:axId val="680156856"/>
      </c:barChart>
      <c:catAx>
        <c:axId val="68015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156856"/>
        <c:crosses val="autoZero"/>
        <c:auto val="1"/>
        <c:lblAlgn val="ctr"/>
        <c:lblOffset val="100"/>
        <c:noMultiLvlLbl val="0"/>
      </c:catAx>
      <c:valAx>
        <c:axId val="68015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15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1.2114952999999999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158424"/>
        <c:axId val="680158816"/>
      </c:barChart>
      <c:catAx>
        <c:axId val="68015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158816"/>
        <c:crosses val="autoZero"/>
        <c:auto val="1"/>
        <c:lblAlgn val="ctr"/>
        <c:lblOffset val="100"/>
        <c:noMultiLvlLbl val="0"/>
      </c:catAx>
      <c:valAx>
        <c:axId val="680158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15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17.189347999999999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0159992"/>
        <c:axId val="508224296"/>
      </c:barChart>
      <c:catAx>
        <c:axId val="68015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4296"/>
        <c:crosses val="autoZero"/>
        <c:auto val="1"/>
        <c:lblAlgn val="ctr"/>
        <c:lblOffset val="100"/>
        <c:noMultiLvlLbl val="0"/>
      </c:catAx>
      <c:valAx>
        <c:axId val="50822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015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1.6037958999999999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222728"/>
        <c:axId val="508221160"/>
      </c:barChart>
      <c:catAx>
        <c:axId val="5082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1160"/>
        <c:crosses val="autoZero"/>
        <c:auto val="1"/>
        <c:lblAlgn val="ctr"/>
        <c:lblOffset val="100"/>
        <c:noMultiLvlLbl val="0"/>
      </c:catAx>
      <c:valAx>
        <c:axId val="50822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2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446.53269999999998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222336"/>
        <c:axId val="508223120"/>
      </c:barChart>
      <c:catAx>
        <c:axId val="50822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3120"/>
        <c:crosses val="autoZero"/>
        <c:auto val="1"/>
        <c:lblAlgn val="ctr"/>
        <c:lblOffset val="100"/>
        <c:noMultiLvlLbl val="0"/>
      </c:catAx>
      <c:valAx>
        <c:axId val="5082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22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7.9396987000000001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221552"/>
        <c:axId val="508223512"/>
      </c:barChart>
      <c:catAx>
        <c:axId val="50822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3512"/>
        <c:crosses val="autoZero"/>
        <c:auto val="1"/>
        <c:lblAlgn val="ctr"/>
        <c:lblOffset val="100"/>
        <c:noMultiLvlLbl val="0"/>
      </c:catAx>
      <c:valAx>
        <c:axId val="50822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22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박정혁, ID : H1900642)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07월 02일 08:53:18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2789.6273999999999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71.067795000000004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21.911770000000001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80.965000000000003</v>
      </c>
      <c r="G8" s="59">
        <f>'DRIs DATA 입력'!G8</f>
        <v>6.36</v>
      </c>
      <c r="H8" s="59">
        <f>'DRIs DATA 입력'!H8</f>
        <v>12.675000000000001</v>
      </c>
      <c r="I8" s="46"/>
      <c r="J8" s="59" t="s">
        <v>215</v>
      </c>
      <c r="K8" s="59">
        <f>'DRIs DATA 입력'!K8</f>
        <v>3.2949999999999999</v>
      </c>
      <c r="L8" s="59">
        <f>'DRIs DATA 입력'!L8</f>
        <v>9.8019999999999996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369.42880000000002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12.769068000000001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2.8595980000000001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179.58707000000001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51.283239999999999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1.4659476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1.2114952999999999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17.189347999999999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1.6037958999999999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446.53269999999998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7.9396987000000001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2.5222516000000001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0.98670535999999998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369.00394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1332.1005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3749.4555999999998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2502.3362000000002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82.625380000000007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106.60732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11.068733999999999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12.022652000000001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694.6712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4.9473564000000001E-3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4.6701702999999997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121.006615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105.834625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I10" sqref="I1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324</v>
      </c>
      <c r="B1" s="61" t="s">
        <v>325</v>
      </c>
      <c r="G1" s="62" t="s">
        <v>326</v>
      </c>
      <c r="H1" s="61" t="s">
        <v>327</v>
      </c>
    </row>
    <row r="3" spans="1:27" x14ac:dyDescent="0.3">
      <c r="A3" s="71" t="s">
        <v>286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287</v>
      </c>
      <c r="B4" s="69"/>
      <c r="C4" s="69"/>
      <c r="E4" s="66" t="s">
        <v>311</v>
      </c>
      <c r="F4" s="67"/>
      <c r="G4" s="67"/>
      <c r="H4" s="68"/>
      <c r="J4" s="66" t="s">
        <v>328</v>
      </c>
      <c r="K4" s="67"/>
      <c r="L4" s="68"/>
      <c r="N4" s="69" t="s">
        <v>329</v>
      </c>
      <c r="O4" s="69"/>
      <c r="P4" s="69"/>
      <c r="Q4" s="69"/>
      <c r="R4" s="69"/>
      <c r="S4" s="69"/>
      <c r="U4" s="69" t="s">
        <v>288</v>
      </c>
      <c r="V4" s="69"/>
      <c r="W4" s="69"/>
      <c r="X4" s="69"/>
      <c r="Y4" s="69"/>
      <c r="Z4" s="69"/>
    </row>
    <row r="5" spans="1:27" x14ac:dyDescent="0.3">
      <c r="A5" s="65"/>
      <c r="B5" s="65" t="s">
        <v>289</v>
      </c>
      <c r="C5" s="65" t="s">
        <v>330</v>
      </c>
      <c r="E5" s="65"/>
      <c r="F5" s="65" t="s">
        <v>49</v>
      </c>
      <c r="G5" s="65" t="s">
        <v>301</v>
      </c>
      <c r="H5" s="65" t="s">
        <v>45</v>
      </c>
      <c r="J5" s="65"/>
      <c r="K5" s="65" t="s">
        <v>290</v>
      </c>
      <c r="L5" s="65" t="s">
        <v>291</v>
      </c>
      <c r="N5" s="65"/>
      <c r="O5" s="65" t="s">
        <v>279</v>
      </c>
      <c r="P5" s="65" t="s">
        <v>284</v>
      </c>
      <c r="Q5" s="65" t="s">
        <v>277</v>
      </c>
      <c r="R5" s="65" t="s">
        <v>331</v>
      </c>
      <c r="S5" s="65" t="s">
        <v>276</v>
      </c>
      <c r="U5" s="65"/>
      <c r="V5" s="65" t="s">
        <v>279</v>
      </c>
      <c r="W5" s="65" t="s">
        <v>284</v>
      </c>
      <c r="X5" s="65" t="s">
        <v>277</v>
      </c>
      <c r="Y5" s="65" t="s">
        <v>278</v>
      </c>
      <c r="Z5" s="65" t="s">
        <v>276</v>
      </c>
    </row>
    <row r="6" spans="1:27" x14ac:dyDescent="0.3">
      <c r="A6" s="65" t="s">
        <v>287</v>
      </c>
      <c r="B6" s="65">
        <v>2200</v>
      </c>
      <c r="C6" s="65">
        <v>2789.6273999999999</v>
      </c>
      <c r="E6" s="65" t="s">
        <v>292</v>
      </c>
      <c r="F6" s="65">
        <v>55</v>
      </c>
      <c r="G6" s="65">
        <v>15</v>
      </c>
      <c r="H6" s="65">
        <v>7</v>
      </c>
      <c r="J6" s="65" t="s">
        <v>292</v>
      </c>
      <c r="K6" s="65">
        <v>0.1</v>
      </c>
      <c r="L6" s="65">
        <v>4</v>
      </c>
      <c r="N6" s="65" t="s">
        <v>332</v>
      </c>
      <c r="O6" s="65">
        <v>50</v>
      </c>
      <c r="P6" s="65">
        <v>60</v>
      </c>
      <c r="Q6" s="65">
        <v>0</v>
      </c>
      <c r="R6" s="65">
        <v>0</v>
      </c>
      <c r="S6" s="65">
        <v>71.067795000000004</v>
      </c>
      <c r="U6" s="65" t="s">
        <v>293</v>
      </c>
      <c r="V6" s="65">
        <v>0</v>
      </c>
      <c r="W6" s="65">
        <v>0</v>
      </c>
      <c r="X6" s="65">
        <v>25</v>
      </c>
      <c r="Y6" s="65">
        <v>0</v>
      </c>
      <c r="Z6" s="65">
        <v>21.911770000000001</v>
      </c>
    </row>
    <row r="7" spans="1:27" x14ac:dyDescent="0.3">
      <c r="E7" s="65" t="s">
        <v>294</v>
      </c>
      <c r="F7" s="65">
        <v>65</v>
      </c>
      <c r="G7" s="65">
        <v>30</v>
      </c>
      <c r="H7" s="65">
        <v>20</v>
      </c>
      <c r="J7" s="65" t="s">
        <v>333</v>
      </c>
      <c r="K7" s="65">
        <v>1</v>
      </c>
      <c r="L7" s="65">
        <v>10</v>
      </c>
    </row>
    <row r="8" spans="1:27" x14ac:dyDescent="0.3">
      <c r="E8" s="65" t="s">
        <v>334</v>
      </c>
      <c r="F8" s="65">
        <v>80.965000000000003</v>
      </c>
      <c r="G8" s="65">
        <v>6.36</v>
      </c>
      <c r="H8" s="65">
        <v>12.675000000000001</v>
      </c>
      <c r="J8" s="65" t="s">
        <v>334</v>
      </c>
      <c r="K8" s="65">
        <v>3.2949999999999999</v>
      </c>
      <c r="L8" s="65">
        <v>9.8019999999999996</v>
      </c>
    </row>
    <row r="13" spans="1:27" x14ac:dyDescent="0.3">
      <c r="A13" s="70" t="s">
        <v>335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295</v>
      </c>
      <c r="B14" s="69"/>
      <c r="C14" s="69"/>
      <c r="D14" s="69"/>
      <c r="E14" s="69"/>
      <c r="F14" s="69"/>
      <c r="H14" s="69" t="s">
        <v>296</v>
      </c>
      <c r="I14" s="69"/>
      <c r="J14" s="69"/>
      <c r="K14" s="69"/>
      <c r="L14" s="69"/>
      <c r="M14" s="69"/>
      <c r="O14" s="69" t="s">
        <v>297</v>
      </c>
      <c r="P14" s="69"/>
      <c r="Q14" s="69"/>
      <c r="R14" s="69"/>
      <c r="S14" s="69"/>
      <c r="T14" s="69"/>
      <c r="V14" s="69" t="s">
        <v>336</v>
      </c>
      <c r="W14" s="69"/>
      <c r="X14" s="69"/>
      <c r="Y14" s="69"/>
      <c r="Z14" s="69"/>
      <c r="AA14" s="69"/>
    </row>
    <row r="15" spans="1:27" x14ac:dyDescent="0.3">
      <c r="A15" s="65"/>
      <c r="B15" s="65" t="s">
        <v>337</v>
      </c>
      <c r="C15" s="65" t="s">
        <v>284</v>
      </c>
      <c r="D15" s="65" t="s">
        <v>277</v>
      </c>
      <c r="E15" s="65" t="s">
        <v>278</v>
      </c>
      <c r="F15" s="65" t="s">
        <v>330</v>
      </c>
      <c r="H15" s="65"/>
      <c r="I15" s="65" t="s">
        <v>279</v>
      </c>
      <c r="J15" s="65" t="s">
        <v>338</v>
      </c>
      <c r="K15" s="65" t="s">
        <v>277</v>
      </c>
      <c r="L15" s="65" t="s">
        <v>278</v>
      </c>
      <c r="M15" s="65" t="s">
        <v>330</v>
      </c>
      <c r="O15" s="65"/>
      <c r="P15" s="65" t="s">
        <v>279</v>
      </c>
      <c r="Q15" s="65" t="s">
        <v>338</v>
      </c>
      <c r="R15" s="65" t="s">
        <v>277</v>
      </c>
      <c r="S15" s="65" t="s">
        <v>278</v>
      </c>
      <c r="T15" s="65" t="s">
        <v>276</v>
      </c>
      <c r="V15" s="65"/>
      <c r="W15" s="65" t="s">
        <v>337</v>
      </c>
      <c r="X15" s="65" t="s">
        <v>338</v>
      </c>
      <c r="Y15" s="65" t="s">
        <v>339</v>
      </c>
      <c r="Z15" s="65" t="s">
        <v>278</v>
      </c>
      <c r="AA15" s="65" t="s">
        <v>276</v>
      </c>
    </row>
    <row r="16" spans="1:27" x14ac:dyDescent="0.3">
      <c r="A16" s="65" t="s">
        <v>312</v>
      </c>
      <c r="B16" s="65">
        <v>530</v>
      </c>
      <c r="C16" s="65">
        <v>750</v>
      </c>
      <c r="D16" s="65">
        <v>0</v>
      </c>
      <c r="E16" s="65">
        <v>3000</v>
      </c>
      <c r="F16" s="65">
        <v>369.42880000000002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12.769068000000001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2.8595980000000001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179.58707000000001</v>
      </c>
    </row>
    <row r="23" spans="1:62" x14ac:dyDescent="0.3">
      <c r="A23" s="70" t="s">
        <v>302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340</v>
      </c>
      <c r="B24" s="69"/>
      <c r="C24" s="69"/>
      <c r="D24" s="69"/>
      <c r="E24" s="69"/>
      <c r="F24" s="69"/>
      <c r="H24" s="69" t="s">
        <v>303</v>
      </c>
      <c r="I24" s="69"/>
      <c r="J24" s="69"/>
      <c r="K24" s="69"/>
      <c r="L24" s="69"/>
      <c r="M24" s="69"/>
      <c r="O24" s="69" t="s">
        <v>313</v>
      </c>
      <c r="P24" s="69"/>
      <c r="Q24" s="69"/>
      <c r="R24" s="69"/>
      <c r="S24" s="69"/>
      <c r="T24" s="69"/>
      <c r="V24" s="69" t="s">
        <v>314</v>
      </c>
      <c r="W24" s="69"/>
      <c r="X24" s="69"/>
      <c r="Y24" s="69"/>
      <c r="Z24" s="69"/>
      <c r="AA24" s="69"/>
      <c r="AC24" s="69" t="s">
        <v>315</v>
      </c>
      <c r="AD24" s="69"/>
      <c r="AE24" s="69"/>
      <c r="AF24" s="69"/>
      <c r="AG24" s="69"/>
      <c r="AH24" s="69"/>
      <c r="AJ24" s="69" t="s">
        <v>298</v>
      </c>
      <c r="AK24" s="69"/>
      <c r="AL24" s="69"/>
      <c r="AM24" s="69"/>
      <c r="AN24" s="69"/>
      <c r="AO24" s="69"/>
      <c r="AQ24" s="69" t="s">
        <v>316</v>
      </c>
      <c r="AR24" s="69"/>
      <c r="AS24" s="69"/>
      <c r="AT24" s="69"/>
      <c r="AU24" s="69"/>
      <c r="AV24" s="69"/>
      <c r="AX24" s="69" t="s">
        <v>317</v>
      </c>
      <c r="AY24" s="69"/>
      <c r="AZ24" s="69"/>
      <c r="BA24" s="69"/>
      <c r="BB24" s="69"/>
      <c r="BC24" s="69"/>
      <c r="BE24" s="69" t="s">
        <v>318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279</v>
      </c>
      <c r="C25" s="65" t="s">
        <v>284</v>
      </c>
      <c r="D25" s="65" t="s">
        <v>277</v>
      </c>
      <c r="E25" s="65" t="s">
        <v>278</v>
      </c>
      <c r="F25" s="65" t="s">
        <v>276</v>
      </c>
      <c r="H25" s="65"/>
      <c r="I25" s="65" t="s">
        <v>279</v>
      </c>
      <c r="J25" s="65" t="s">
        <v>284</v>
      </c>
      <c r="K25" s="65" t="s">
        <v>277</v>
      </c>
      <c r="L25" s="65" t="s">
        <v>278</v>
      </c>
      <c r="M25" s="65" t="s">
        <v>276</v>
      </c>
      <c r="O25" s="65"/>
      <c r="P25" s="65" t="s">
        <v>279</v>
      </c>
      <c r="Q25" s="65" t="s">
        <v>284</v>
      </c>
      <c r="R25" s="65" t="s">
        <v>277</v>
      </c>
      <c r="S25" s="65" t="s">
        <v>278</v>
      </c>
      <c r="T25" s="65" t="s">
        <v>276</v>
      </c>
      <c r="V25" s="65"/>
      <c r="W25" s="65" t="s">
        <v>279</v>
      </c>
      <c r="X25" s="65" t="s">
        <v>284</v>
      </c>
      <c r="Y25" s="65" t="s">
        <v>277</v>
      </c>
      <c r="Z25" s="65" t="s">
        <v>278</v>
      </c>
      <c r="AA25" s="65" t="s">
        <v>276</v>
      </c>
      <c r="AC25" s="65"/>
      <c r="AD25" s="65" t="s">
        <v>279</v>
      </c>
      <c r="AE25" s="65" t="s">
        <v>284</v>
      </c>
      <c r="AF25" s="65" t="s">
        <v>277</v>
      </c>
      <c r="AG25" s="65" t="s">
        <v>278</v>
      </c>
      <c r="AH25" s="65" t="s">
        <v>276</v>
      </c>
      <c r="AJ25" s="65"/>
      <c r="AK25" s="65" t="s">
        <v>279</v>
      </c>
      <c r="AL25" s="65" t="s">
        <v>284</v>
      </c>
      <c r="AM25" s="65" t="s">
        <v>339</v>
      </c>
      <c r="AN25" s="65" t="s">
        <v>278</v>
      </c>
      <c r="AO25" s="65" t="s">
        <v>330</v>
      </c>
      <c r="AQ25" s="65"/>
      <c r="AR25" s="65" t="s">
        <v>279</v>
      </c>
      <c r="AS25" s="65" t="s">
        <v>284</v>
      </c>
      <c r="AT25" s="65" t="s">
        <v>277</v>
      </c>
      <c r="AU25" s="65" t="s">
        <v>278</v>
      </c>
      <c r="AV25" s="65" t="s">
        <v>276</v>
      </c>
      <c r="AX25" s="65"/>
      <c r="AY25" s="65" t="s">
        <v>279</v>
      </c>
      <c r="AZ25" s="65" t="s">
        <v>284</v>
      </c>
      <c r="BA25" s="65" t="s">
        <v>277</v>
      </c>
      <c r="BB25" s="65" t="s">
        <v>278</v>
      </c>
      <c r="BC25" s="65" t="s">
        <v>276</v>
      </c>
      <c r="BE25" s="65"/>
      <c r="BF25" s="65" t="s">
        <v>279</v>
      </c>
      <c r="BG25" s="65" t="s">
        <v>284</v>
      </c>
      <c r="BH25" s="65" t="s">
        <v>277</v>
      </c>
      <c r="BI25" s="65" t="s">
        <v>278</v>
      </c>
      <c r="BJ25" s="65" t="s">
        <v>330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51.283239999999999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1.4659476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1.2114952999999999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17.189347999999999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1.6037958999999999</v>
      </c>
      <c r="AJ26" s="65" t="s">
        <v>304</v>
      </c>
      <c r="AK26" s="65">
        <v>320</v>
      </c>
      <c r="AL26" s="65">
        <v>400</v>
      </c>
      <c r="AM26" s="65">
        <v>0</v>
      </c>
      <c r="AN26" s="65">
        <v>1000</v>
      </c>
      <c r="AO26" s="65">
        <v>446.53269999999998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7.9396987000000001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2.5222516000000001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0.98670535999999998</v>
      </c>
    </row>
    <row r="33" spans="1:68" x14ac:dyDescent="0.3">
      <c r="A33" s="70" t="s">
        <v>299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319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320</v>
      </c>
      <c r="W34" s="69"/>
      <c r="X34" s="69"/>
      <c r="Y34" s="69"/>
      <c r="Z34" s="69"/>
      <c r="AA34" s="69"/>
      <c r="AC34" s="69" t="s">
        <v>300</v>
      </c>
      <c r="AD34" s="69"/>
      <c r="AE34" s="69"/>
      <c r="AF34" s="69"/>
      <c r="AG34" s="69"/>
      <c r="AH34" s="69"/>
      <c r="AJ34" s="69" t="s">
        <v>305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279</v>
      </c>
      <c r="C35" s="65" t="s">
        <v>284</v>
      </c>
      <c r="D35" s="65" t="s">
        <v>277</v>
      </c>
      <c r="E35" s="65" t="s">
        <v>278</v>
      </c>
      <c r="F35" s="65" t="s">
        <v>276</v>
      </c>
      <c r="H35" s="65"/>
      <c r="I35" s="65" t="s">
        <v>279</v>
      </c>
      <c r="J35" s="65" t="s">
        <v>284</v>
      </c>
      <c r="K35" s="65" t="s">
        <v>277</v>
      </c>
      <c r="L35" s="65" t="s">
        <v>278</v>
      </c>
      <c r="M35" s="65" t="s">
        <v>276</v>
      </c>
      <c r="O35" s="65"/>
      <c r="P35" s="65" t="s">
        <v>279</v>
      </c>
      <c r="Q35" s="65" t="s">
        <v>284</v>
      </c>
      <c r="R35" s="65" t="s">
        <v>277</v>
      </c>
      <c r="S35" s="65" t="s">
        <v>278</v>
      </c>
      <c r="T35" s="65" t="s">
        <v>276</v>
      </c>
      <c r="V35" s="65"/>
      <c r="W35" s="65" t="s">
        <v>279</v>
      </c>
      <c r="X35" s="65" t="s">
        <v>284</v>
      </c>
      <c r="Y35" s="65" t="s">
        <v>277</v>
      </c>
      <c r="Z35" s="65" t="s">
        <v>278</v>
      </c>
      <c r="AA35" s="65" t="s">
        <v>276</v>
      </c>
      <c r="AC35" s="65"/>
      <c r="AD35" s="65" t="s">
        <v>279</v>
      </c>
      <c r="AE35" s="65" t="s">
        <v>338</v>
      </c>
      <c r="AF35" s="65" t="s">
        <v>277</v>
      </c>
      <c r="AG35" s="65" t="s">
        <v>278</v>
      </c>
      <c r="AH35" s="65" t="s">
        <v>276</v>
      </c>
      <c r="AJ35" s="65"/>
      <c r="AK35" s="65" t="s">
        <v>279</v>
      </c>
      <c r="AL35" s="65" t="s">
        <v>284</v>
      </c>
      <c r="AM35" s="65" t="s">
        <v>277</v>
      </c>
      <c r="AN35" s="65" t="s">
        <v>278</v>
      </c>
      <c r="AO35" s="65" t="s">
        <v>276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369.00394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1332.1005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3749.4555999999998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2502.3362000000002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82.625380000000007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106.60732</v>
      </c>
    </row>
    <row r="43" spans="1:68" x14ac:dyDescent="0.3">
      <c r="A43" s="70" t="s">
        <v>280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306</v>
      </c>
      <c r="B44" s="69"/>
      <c r="C44" s="69"/>
      <c r="D44" s="69"/>
      <c r="E44" s="69"/>
      <c r="F44" s="69"/>
      <c r="H44" s="69" t="s">
        <v>281</v>
      </c>
      <c r="I44" s="69"/>
      <c r="J44" s="69"/>
      <c r="K44" s="69"/>
      <c r="L44" s="69"/>
      <c r="M44" s="69"/>
      <c r="O44" s="69" t="s">
        <v>307</v>
      </c>
      <c r="P44" s="69"/>
      <c r="Q44" s="69"/>
      <c r="R44" s="69"/>
      <c r="S44" s="69"/>
      <c r="T44" s="69"/>
      <c r="V44" s="69" t="s">
        <v>308</v>
      </c>
      <c r="W44" s="69"/>
      <c r="X44" s="69"/>
      <c r="Y44" s="69"/>
      <c r="Z44" s="69"/>
      <c r="AA44" s="69"/>
      <c r="AC44" s="69" t="s">
        <v>341</v>
      </c>
      <c r="AD44" s="69"/>
      <c r="AE44" s="69"/>
      <c r="AF44" s="69"/>
      <c r="AG44" s="69"/>
      <c r="AH44" s="69"/>
      <c r="AJ44" s="69" t="s">
        <v>282</v>
      </c>
      <c r="AK44" s="69"/>
      <c r="AL44" s="69"/>
      <c r="AM44" s="69"/>
      <c r="AN44" s="69"/>
      <c r="AO44" s="69"/>
      <c r="AQ44" s="69" t="s">
        <v>342</v>
      </c>
      <c r="AR44" s="69"/>
      <c r="AS44" s="69"/>
      <c r="AT44" s="69"/>
      <c r="AU44" s="69"/>
      <c r="AV44" s="69"/>
      <c r="AX44" s="69" t="s">
        <v>309</v>
      </c>
      <c r="AY44" s="69"/>
      <c r="AZ44" s="69"/>
      <c r="BA44" s="69"/>
      <c r="BB44" s="69"/>
      <c r="BC44" s="69"/>
      <c r="BE44" s="69" t="s">
        <v>283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279</v>
      </c>
      <c r="C45" s="65" t="s">
        <v>284</v>
      </c>
      <c r="D45" s="65" t="s">
        <v>277</v>
      </c>
      <c r="E45" s="65" t="s">
        <v>278</v>
      </c>
      <c r="F45" s="65" t="s">
        <v>276</v>
      </c>
      <c r="H45" s="65"/>
      <c r="I45" s="65" t="s">
        <v>279</v>
      </c>
      <c r="J45" s="65" t="s">
        <v>284</v>
      </c>
      <c r="K45" s="65" t="s">
        <v>277</v>
      </c>
      <c r="L45" s="65" t="s">
        <v>331</v>
      </c>
      <c r="M45" s="65" t="s">
        <v>276</v>
      </c>
      <c r="O45" s="65"/>
      <c r="P45" s="65" t="s">
        <v>279</v>
      </c>
      <c r="Q45" s="65" t="s">
        <v>284</v>
      </c>
      <c r="R45" s="65" t="s">
        <v>277</v>
      </c>
      <c r="S45" s="65" t="s">
        <v>278</v>
      </c>
      <c r="T45" s="65" t="s">
        <v>276</v>
      </c>
      <c r="V45" s="65"/>
      <c r="W45" s="65" t="s">
        <v>279</v>
      </c>
      <c r="X45" s="65" t="s">
        <v>284</v>
      </c>
      <c r="Y45" s="65" t="s">
        <v>277</v>
      </c>
      <c r="Z45" s="65" t="s">
        <v>278</v>
      </c>
      <c r="AA45" s="65" t="s">
        <v>276</v>
      </c>
      <c r="AC45" s="65"/>
      <c r="AD45" s="65" t="s">
        <v>279</v>
      </c>
      <c r="AE45" s="65" t="s">
        <v>284</v>
      </c>
      <c r="AF45" s="65" t="s">
        <v>277</v>
      </c>
      <c r="AG45" s="65" t="s">
        <v>278</v>
      </c>
      <c r="AH45" s="65" t="s">
        <v>276</v>
      </c>
      <c r="AJ45" s="65"/>
      <c r="AK45" s="65" t="s">
        <v>279</v>
      </c>
      <c r="AL45" s="65" t="s">
        <v>338</v>
      </c>
      <c r="AM45" s="65" t="s">
        <v>277</v>
      </c>
      <c r="AN45" s="65" t="s">
        <v>331</v>
      </c>
      <c r="AO45" s="65" t="s">
        <v>276</v>
      </c>
      <c r="AQ45" s="65"/>
      <c r="AR45" s="65" t="s">
        <v>279</v>
      </c>
      <c r="AS45" s="65" t="s">
        <v>338</v>
      </c>
      <c r="AT45" s="65" t="s">
        <v>277</v>
      </c>
      <c r="AU45" s="65" t="s">
        <v>278</v>
      </c>
      <c r="AV45" s="65" t="s">
        <v>276</v>
      </c>
      <c r="AX45" s="65"/>
      <c r="AY45" s="65" t="s">
        <v>279</v>
      </c>
      <c r="AZ45" s="65" t="s">
        <v>284</v>
      </c>
      <c r="BA45" s="65" t="s">
        <v>277</v>
      </c>
      <c r="BB45" s="65" t="s">
        <v>278</v>
      </c>
      <c r="BC45" s="65" t="s">
        <v>276</v>
      </c>
      <c r="BE45" s="65"/>
      <c r="BF45" s="65" t="s">
        <v>279</v>
      </c>
      <c r="BG45" s="65" t="s">
        <v>284</v>
      </c>
      <c r="BH45" s="65" t="s">
        <v>277</v>
      </c>
      <c r="BI45" s="65" t="s">
        <v>278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11.068733999999999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12.022652000000001</v>
      </c>
      <c r="O46" s="65" t="s">
        <v>343</v>
      </c>
      <c r="P46" s="65">
        <v>600</v>
      </c>
      <c r="Q46" s="65">
        <v>800</v>
      </c>
      <c r="R46" s="65">
        <v>0</v>
      </c>
      <c r="S46" s="65">
        <v>10000</v>
      </c>
      <c r="T46" s="65">
        <v>694.6712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4.9473564000000001E-3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4.6701702999999997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121.006615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105.834625</v>
      </c>
      <c r="AX46" s="65" t="s">
        <v>310</v>
      </c>
      <c r="AY46" s="65"/>
      <c r="AZ46" s="65"/>
      <c r="BA46" s="65"/>
      <c r="BB46" s="65"/>
      <c r="BC46" s="65"/>
      <c r="BE46" s="65" t="s">
        <v>285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322</v>
      </c>
      <c r="B2" s="61" t="s">
        <v>323</v>
      </c>
      <c r="C2" s="61" t="s">
        <v>321</v>
      </c>
      <c r="D2" s="61">
        <v>62</v>
      </c>
      <c r="E2" s="61">
        <v>2789.6273999999999</v>
      </c>
      <c r="F2" s="61">
        <v>453.97003000000001</v>
      </c>
      <c r="G2" s="61">
        <v>35.660539999999997</v>
      </c>
      <c r="H2" s="61">
        <v>22.137877</v>
      </c>
      <c r="I2" s="61">
        <v>13.522665</v>
      </c>
      <c r="J2" s="61">
        <v>71.067795000000004</v>
      </c>
      <c r="K2" s="61">
        <v>50.921413000000001</v>
      </c>
      <c r="L2" s="61">
        <v>20.146384999999999</v>
      </c>
      <c r="M2" s="61">
        <v>21.911770000000001</v>
      </c>
      <c r="N2" s="61">
        <v>3.2225256</v>
      </c>
      <c r="O2" s="61">
        <v>10.040602</v>
      </c>
      <c r="P2" s="61">
        <v>705.70543999999995</v>
      </c>
      <c r="Q2" s="61">
        <v>17.808181999999999</v>
      </c>
      <c r="R2" s="61">
        <v>369.42880000000002</v>
      </c>
      <c r="S2" s="61">
        <v>81.456985000000003</v>
      </c>
      <c r="T2" s="61">
        <v>3455.6615999999999</v>
      </c>
      <c r="U2" s="61">
        <v>2.8595980000000001</v>
      </c>
      <c r="V2" s="61">
        <v>12.769068000000001</v>
      </c>
      <c r="W2" s="61">
        <v>179.58707000000001</v>
      </c>
      <c r="X2" s="61">
        <v>51.283239999999999</v>
      </c>
      <c r="Y2" s="61">
        <v>1.4659476</v>
      </c>
      <c r="Z2" s="61">
        <v>1.2114952999999999</v>
      </c>
      <c r="AA2" s="61">
        <v>17.189347999999999</v>
      </c>
      <c r="AB2" s="61">
        <v>1.6037958999999999</v>
      </c>
      <c r="AC2" s="61">
        <v>446.53269999999998</v>
      </c>
      <c r="AD2" s="61">
        <v>7.9396987000000001</v>
      </c>
      <c r="AE2" s="61">
        <v>2.5222516000000001</v>
      </c>
      <c r="AF2" s="61">
        <v>0.98670535999999998</v>
      </c>
      <c r="AG2" s="61">
        <v>369.00394</v>
      </c>
      <c r="AH2" s="61">
        <v>236.44918999999999</v>
      </c>
      <c r="AI2" s="61">
        <v>132.55475000000001</v>
      </c>
      <c r="AJ2" s="61">
        <v>1332.1005</v>
      </c>
      <c r="AK2" s="61">
        <v>3749.4555999999998</v>
      </c>
      <c r="AL2" s="61">
        <v>82.625380000000007</v>
      </c>
      <c r="AM2" s="61">
        <v>2502.3362000000002</v>
      </c>
      <c r="AN2" s="61">
        <v>106.60732</v>
      </c>
      <c r="AO2" s="61">
        <v>11.068733999999999</v>
      </c>
      <c r="AP2" s="61">
        <v>8.5943539999999992</v>
      </c>
      <c r="AQ2" s="61">
        <v>2.4743803</v>
      </c>
      <c r="AR2" s="61">
        <v>12.022652000000001</v>
      </c>
      <c r="AS2" s="61">
        <v>694.6712</v>
      </c>
      <c r="AT2" s="61">
        <v>4.9473564000000001E-3</v>
      </c>
      <c r="AU2" s="61">
        <v>4.6701702999999997</v>
      </c>
      <c r="AV2" s="61">
        <v>121.006615</v>
      </c>
      <c r="AW2" s="61">
        <v>105.834625</v>
      </c>
      <c r="AX2" s="61">
        <v>4.1788145999999998E-2</v>
      </c>
      <c r="AY2" s="61">
        <v>0.52760910000000005</v>
      </c>
      <c r="AZ2" s="61">
        <v>258.29473999999999</v>
      </c>
      <c r="BA2" s="61">
        <v>30.969784000000001</v>
      </c>
      <c r="BB2" s="61">
        <v>8.8313170000000003</v>
      </c>
      <c r="BC2" s="61">
        <v>10.89227</v>
      </c>
      <c r="BD2" s="61">
        <v>11.234551</v>
      </c>
      <c r="BE2" s="61">
        <v>0.87114139999999995</v>
      </c>
      <c r="BF2" s="61">
        <v>3.9710494999999999</v>
      </c>
      <c r="BG2" s="61">
        <v>0</v>
      </c>
      <c r="BH2" s="61">
        <v>1.0264130999999999E-2</v>
      </c>
      <c r="BI2" s="61">
        <v>1.5263404E-2</v>
      </c>
      <c r="BJ2" s="61">
        <v>0.11727851</v>
      </c>
      <c r="BK2" s="61">
        <v>0</v>
      </c>
      <c r="BL2" s="61">
        <v>0.68830000000000002</v>
      </c>
      <c r="BM2" s="61">
        <v>3.0947287000000001</v>
      </c>
      <c r="BN2" s="61">
        <v>0.66782870000000005</v>
      </c>
      <c r="BO2" s="61">
        <v>50.184223000000003</v>
      </c>
      <c r="BP2" s="61">
        <v>7.4182319999999997</v>
      </c>
      <c r="BQ2" s="61">
        <v>18.619109999999999</v>
      </c>
      <c r="BR2" s="61">
        <v>76.798996000000002</v>
      </c>
      <c r="BS2" s="61">
        <v>29.289137</v>
      </c>
      <c r="BT2" s="61">
        <v>8.824605</v>
      </c>
      <c r="BU2" s="61">
        <v>0.2032677</v>
      </c>
      <c r="BV2" s="61">
        <v>3.2709148E-2</v>
      </c>
      <c r="BW2" s="61">
        <v>0.71189873999999997</v>
      </c>
      <c r="BX2" s="61">
        <v>1.1199490000000001</v>
      </c>
      <c r="BY2" s="61">
        <v>0.14204057</v>
      </c>
      <c r="BZ2" s="61">
        <v>1.8649653E-3</v>
      </c>
      <c r="CA2" s="61">
        <v>0.84747439999999996</v>
      </c>
      <c r="CB2" s="61">
        <v>1.5497982E-2</v>
      </c>
      <c r="CC2" s="61">
        <v>9.6014539999999995E-2</v>
      </c>
      <c r="CD2" s="61">
        <v>0.59516780000000002</v>
      </c>
      <c r="CE2" s="61">
        <v>0.21818477999999999</v>
      </c>
      <c r="CF2" s="61">
        <v>0.34644451999999998</v>
      </c>
      <c r="CG2" s="61">
        <v>0</v>
      </c>
      <c r="CH2" s="61">
        <v>3.0170857999999998E-2</v>
      </c>
      <c r="CI2" s="61">
        <v>6.3705669999999997E-3</v>
      </c>
      <c r="CJ2" s="61">
        <v>1.3108994</v>
      </c>
      <c r="CK2" s="61">
        <v>6.6507810000000001E-2</v>
      </c>
      <c r="CL2" s="61">
        <v>1.8313955</v>
      </c>
      <c r="CM2" s="61">
        <v>3.2267579999999998</v>
      </c>
      <c r="CN2" s="61">
        <v>2776.4630000000002</v>
      </c>
      <c r="CO2" s="61">
        <v>4791.2370000000001</v>
      </c>
      <c r="CP2" s="61">
        <v>1944.3883000000001</v>
      </c>
      <c r="CQ2" s="61">
        <v>936.35379999999998</v>
      </c>
      <c r="CR2" s="61">
        <v>489.83264000000003</v>
      </c>
      <c r="CS2" s="61">
        <v>670.23680000000002</v>
      </c>
      <c r="CT2" s="61">
        <v>2732.5639999999999</v>
      </c>
      <c r="CU2" s="61">
        <v>1355.8</v>
      </c>
      <c r="CV2" s="61">
        <v>2159.7775999999999</v>
      </c>
      <c r="CW2" s="61">
        <v>1389.5225</v>
      </c>
      <c r="CX2" s="61">
        <v>415.03521999999998</v>
      </c>
      <c r="CY2" s="61">
        <v>3880.1154999999999</v>
      </c>
      <c r="CZ2" s="61">
        <v>1506.8868</v>
      </c>
      <c r="DA2" s="61">
        <v>3825.2687999999998</v>
      </c>
      <c r="DB2" s="61">
        <v>4132.6270000000004</v>
      </c>
      <c r="DC2" s="61">
        <v>4925.0739999999996</v>
      </c>
      <c r="DD2" s="61">
        <v>8159.9669999999996</v>
      </c>
      <c r="DE2" s="61">
        <v>1276.4873</v>
      </c>
      <c r="DF2" s="61">
        <v>5081.6693999999998</v>
      </c>
      <c r="DG2" s="61">
        <v>1806.1565000000001</v>
      </c>
      <c r="DH2" s="61">
        <v>53.494506999999999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30.969784000000001</v>
      </c>
      <c r="B6">
        <f>BB2</f>
        <v>8.8313170000000003</v>
      </c>
      <c r="C6">
        <f>BC2</f>
        <v>10.89227</v>
      </c>
      <c r="D6">
        <f>BD2</f>
        <v>11.234551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21592</v>
      </c>
      <c r="C2" s="56">
        <f ca="1">YEAR(TODAY())-YEAR(B2)+IF(TODAY()&gt;=DATE(YEAR(TODAY()),MONTH(B2),DAY(B2)),0,-1)</f>
        <v>62</v>
      </c>
      <c r="E2" s="52">
        <v>169.2</v>
      </c>
      <c r="F2" s="53" t="s">
        <v>275</v>
      </c>
      <c r="G2" s="52">
        <v>74.599999999999994</v>
      </c>
      <c r="H2" s="51" t="s">
        <v>40</v>
      </c>
      <c r="I2" s="72">
        <f>ROUND(G3/E3^2,1)</f>
        <v>26.1</v>
      </c>
    </row>
    <row r="3" spans="1:9" x14ac:dyDescent="0.3">
      <c r="E3" s="51">
        <f>E2/100</f>
        <v>1.6919999999999999</v>
      </c>
      <c r="F3" s="51" t="s">
        <v>39</v>
      </c>
      <c r="G3" s="51">
        <f>G2</f>
        <v>74.599999999999994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44284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박정혁, ID : H1900642)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07월 02일 08:53:18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F14" sqref="F14:I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44284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62</v>
      </c>
      <c r="G12" s="137"/>
      <c r="H12" s="137"/>
      <c r="I12" s="137"/>
      <c r="K12" s="128">
        <f>'개인정보 및 신체계측 입력'!E2</f>
        <v>169.2</v>
      </c>
      <c r="L12" s="129"/>
      <c r="M12" s="122">
        <f>'개인정보 및 신체계측 입력'!G2</f>
        <v>74.599999999999994</v>
      </c>
      <c r="N12" s="123"/>
      <c r="O12" s="118" t="s">
        <v>270</v>
      </c>
      <c r="P12" s="112"/>
      <c r="Q12" s="115">
        <f>'개인정보 및 신체계측 입력'!I2</f>
        <v>26.1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박정혁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80.965000000000003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6.36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12.675000000000001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9.8000000000000007</v>
      </c>
      <c r="L72" s="36" t="s">
        <v>52</v>
      </c>
      <c r="M72" s="36">
        <f>ROUND('DRIs DATA'!K8,1)</f>
        <v>3.3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49.26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106.41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51.28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106.92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46.13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249.96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110.69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2021-07-06T01:40:29Z</dcterms:modified>
</cp:coreProperties>
</file>