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<sst xmlns="http://schemas.openxmlformats.org/spreadsheetml/2006/main" count="692" uniqueCount="337">
  <si>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</si>
  <si>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</si>
  <si>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</si>
  <si>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</si>
  <si>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</si>
  <si>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</si>
  <si>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</si>
  <si>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</si>
  <si>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</si>
  <si>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</si>
  <si>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</si>
  <si>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</si>
  <si>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</si>
  <si>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</si>
  <si>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</si>
  <si>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</si>
  <si>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</si>
  <si>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</si>
  <si>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</si>
  <si>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</si>
  <si>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</si>
  <si>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</si>
  <si>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</si>
  <si>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</si>
  <si>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</si>
  <si>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</si>
  <si>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</si>
  <si>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</si>
  <si>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</si>
  <si>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</si>
  <si>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</si>
  <si>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</si>
  <si>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</si>
  <si>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</si>
  <si>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</si>
  <si>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</si>
  <si>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</si>
  <si>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</si>
  <si>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</si>
  <si>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</si>
  <si>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</si>
  <si>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</si>
  <si>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</si>
  <si>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</si>
  <si>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</si>
  <si>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</si>
  <si>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</si>
  <si>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</si>
  <si>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</si>
  <si>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</si>
  <si>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</si>
  <si>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</si>
  <si>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</si>
  <si>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</si>
  <si>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</si>
  <si>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</si>
  <si>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</si>
  <si>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</si>
  <si>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</si>
  <si>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</si>
  <si>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</si>
  <si>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</si>
  <si>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</si>
  <si>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</si>
  <si>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</si>
  <si>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</si>
  <si>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</si>
  <si>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</si>
  <si>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</si>
  <si>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</si>
  <si>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</si>
  <si>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</si>
  <si>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</si>
  <si>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</si>
  <si>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</si>
  <si>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</si>
  <si>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</si>
  <si>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</si>
  <si>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</si>
  <si>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</si>
  <si>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</si>
  <si>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</si>
  <si>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</si>
  <si>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</si>
  <si>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</si>
  <si>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</si>
  <si>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</si>
  <si>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</si>
  <si>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</si>
  <si>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</si>
  <si>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</si>
  <si>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</si>
  <si>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</si>
  <si>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</si>
  <si>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</si>
  <si>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</si>
  <si>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</si>
  <si>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</si>
  <si>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</si>
  <si>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</si>
  <si>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</si>
  <si>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</si>
  <si>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</si>
  <si>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</si>
  <si>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</si>
  <si>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</si>
  <si>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</si>
  <si>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</si>
  <si>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</si>
  <si>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</si>
  <si>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</si>
  <si>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</si>
  <si>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</si>
  <si>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</si>
  <si>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</si>
  <si>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</si>
  <si>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</si>
  <si>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</si>
  <si>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</si>
  <si>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</si>
  <si>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</si>
  <si>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</si>
  <si>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</si>
  <si>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</si>
  <si>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</si>
  <si>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</si>
  <si>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</si>
  <si>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</si>
  <si>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</si>
  <si>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</si>
  <si>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</si>
  <si>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</si>
  <si>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</si>
  <si>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</si>
  <si>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</si>
  <si>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</si>
  <si>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</si>
  <si>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</si>
  <si>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</si>
  <si>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</si>
  <si>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</si>
  <si>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</si>
  <si>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</si>
  <si>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</si>
  <si>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</si>
  <si>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</si>
  <si>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</si>
  <si>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</si>
  <si>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</si>
  <si>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</si>
  <si>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</si>
  <si>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</si>
  <si>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</si>
  <si>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</si>
  <si>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</si>
  <si>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</si>
  <si>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</si>
  <si>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</si>
  <si>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</si>
  <si>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</si>
  <si>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</si>
  <si>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</si>
  <si>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</si>
  <si>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</si>
  <si>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</si>
  <si>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</si>
  <si>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</si>
  <si>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</si>
  <si>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</si>
  <si>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</si>
  <si>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</si>
  <si>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</si>
  <si>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</si>
  <si>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</si>
  <si>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</si>
  <si>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</si>
  <si>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</si>
  <si>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</si>
  <si>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</si>
  <si>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</si>
  <si>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</si>
  <si>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</si>
  <si>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</si>
  <si>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</si>
  <si>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</si>
  <si>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</si>
  <si>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</si>
  <si>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</si>
  <si>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</si>
  <si>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</si>
  <si>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</si>
  <si>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</si>
  <si>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</si>
  <si>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</si>
  <si>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</si>
  <si>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</si>
  <si>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</si>
  <si>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</si>
  <si>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</si>
  <si>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</si>
  <si>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</si>
  <si>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</si>
  <si>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</si>
  <si>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</si>
  <si>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</si>
  <si>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</si>
  <si>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</si>
  <si>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</si>
  <si>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</si>
  <si>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</si>
  <si>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</si>
  <si>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</si>
  <si>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</si>
  <si>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</si>
  <si>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</si>
  <si>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</si>
  <si>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</si>
  <si>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</si>
  <si>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</si>
  <si>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</si>
  <si>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</si>
  <si>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</si>
  <si>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</si>
  <si>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</si>
  <si>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</si>
  <si>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</si>
  <si>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</si>
  <si>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</si>
  <si>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</si>
  <si>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</si>
  <si>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</si>
  <si>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</si>
  <si>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</si>
  <si>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</si>
  <si>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</si>
  <si>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</si>
  <si>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</si>
  <si>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</si>
  <si>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</si>
  <si>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</si>
  <si>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</si>
  <si>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</si>
  <si>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</si>
  <si>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</si>
  <si>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</si>
  <si>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</si>
  <si>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</si>
  <si>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</si>
  <si>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</si>
  <si>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</si>
  <si>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</si>
  <si>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</si>
  <si>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</si>
  <si>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</si>
  <si>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</si>
  <si>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</si>
  <si>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</si>
  <si>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</si>
  <si>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</si>
  <si>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</si>
  <si>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</si>
  <si>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</si>
  <si>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</si>
  <si>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</si>
  <si>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</si>
  <si>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</si>
  <si>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</si>
  <si>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</si>
  <si>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</si>
  <si>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</si>
  <si>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</si>
  <si>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</si>
  <si>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</si>
  <si>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</si>
  <si>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</si>
  <si>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</si>
  <si>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</si>
  <si>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</si>
  <si>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</si>
  <si>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</si>
  <si>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</si>
  <si>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아연</t>
    <phoneticPr fontId="1" type="noConversion"/>
  </si>
  <si>
    <t>요오드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</si>
  <si>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</si>
  <si>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</si>
  <si>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</si>
  <si>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</si>
  <si>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</si>
  <si>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</si>
  <si>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</si>
  <si>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</si>
  <si>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</si>
  <si>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</si>
  <si>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</si>
  <si>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</si>
  <si>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</si>
  <si>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</si>
  <si>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</si>
  <si>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</si>
  <si>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</si>
  <si>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</si>
  <si>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</si>
  <si>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F</t>
  </si>
  <si>
    <t>엽산</t>
    <phoneticPr fontId="1" type="noConversion"/>
  </si>
  <si>
    <t>다량 무기질</t>
    <phoneticPr fontId="1" type="noConversion"/>
  </si>
  <si>
    <t>염소</t>
    <phoneticPr fontId="1" type="noConversion"/>
  </si>
  <si>
    <t>불포화지방산</t>
    <phoneticPr fontId="1" type="noConversion"/>
  </si>
  <si>
    <t>지방</t>
    <phoneticPr fontId="1" type="noConversion"/>
  </si>
  <si>
    <t>섭취비율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</si>
  <si>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</si>
  <si>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</si>
  <si>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</si>
  <si>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엽산(μg DFE/일)</t>
    <phoneticPr fontId="1" type="noConversion"/>
  </si>
  <si>
    <t>마그네슘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</si>
  <si>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</si>
  <si>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</si>
  <si>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</si>
  <si>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</si>
  <si>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</si>
  <si>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</si>
  <si>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</si>
  <si>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열량영양소</t>
    <phoneticPr fontId="1" type="noConversion"/>
  </si>
  <si>
    <t>단백질(g/일)</t>
    <phoneticPr fontId="1" type="noConversion"/>
  </si>
  <si>
    <t>지용성 비타민</t>
    <phoneticPr fontId="1" type="noConversion"/>
  </si>
  <si>
    <t>비타민A(μg RAE/일)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</si>
  <si>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</si>
  <si>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</si>
  <si>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</si>
  <si>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</si>
  <si>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</si>
  <si>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</si>
  <si>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</si>
  <si>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</si>
  <si>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(설문지 : FFQ 95문항 설문지, 사용자 : 윤미상, ID : H1900643)</t>
  </si>
  <si>
    <t>2021년 07월 02일 08:54:42</t>
  </si>
  <si>
    <t>H1900643</t>
  </si>
  <si>
    <t>윤미상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</si>
</sst>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100.315895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90352"/>
        <c:axId val="648788784"/>
      </c:barChart>
      <c:catAx>
        <c:axId val="64879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788784"/>
        <c:crosses val="autoZero"/>
        <c:auto val="1"/>
        <c:lblAlgn val="ctr"/>
        <c:lblOffset val="100"/>
        <c:noMultiLvlLbl val="0"/>
      </c:catAx>
      <c:valAx>
        <c:axId val="64878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9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3.0402070999999999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2672"/>
        <c:axId val="116285416"/>
      </c:barChart>
      <c:catAx>
        <c:axId val="11628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5416"/>
        <c:crosses val="autoZero"/>
        <c:auto val="1"/>
        <c:lblAlgn val="ctr"/>
        <c:lblOffset val="100"/>
        <c:noMultiLvlLbl val="0"/>
      </c:catAx>
      <c:valAx>
        <c:axId val="11628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5.2163424000000003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5024"/>
        <c:axId val="116282280"/>
      </c:barChart>
      <c:catAx>
        <c:axId val="11628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2280"/>
        <c:crosses val="autoZero"/>
        <c:auto val="1"/>
        <c:lblAlgn val="ctr"/>
        <c:lblOffset val="100"/>
        <c:noMultiLvlLbl val="0"/>
      </c:catAx>
      <c:valAx>
        <c:axId val="11628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1594.2366999999999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4632"/>
        <c:axId val="116281888"/>
      </c:barChart>
      <c:catAx>
        <c:axId val="11628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1888"/>
        <c:crosses val="autoZero"/>
        <c:auto val="1"/>
        <c:lblAlgn val="ctr"/>
        <c:lblOffset val="100"/>
        <c:noMultiLvlLbl val="0"/>
      </c:catAx>
      <c:valAx>
        <c:axId val="11628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4416.8285999999998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4240"/>
        <c:axId val="654050120"/>
      </c:barChart>
      <c:catAx>
        <c:axId val="11628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50120"/>
        <c:crosses val="autoZero"/>
        <c:auto val="1"/>
        <c:lblAlgn val="ctr"/>
        <c:lblOffset val="100"/>
        <c:noMultiLvlLbl val="0"/>
      </c:catAx>
      <c:valAx>
        <c:axId val="654050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124.84184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0512"/>
        <c:axId val="654049728"/>
      </c:barChart>
      <c:catAx>
        <c:axId val="65405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49728"/>
        <c:crosses val="autoZero"/>
        <c:auto val="1"/>
        <c:lblAlgn val="ctr"/>
        <c:lblOffset val="100"/>
        <c:noMultiLvlLbl val="0"/>
      </c:catAx>
      <c:valAx>
        <c:axId val="65404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187.70993000000001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2080"/>
        <c:axId val="654050904"/>
      </c:barChart>
      <c:catAx>
        <c:axId val="65405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50904"/>
        <c:crosses val="autoZero"/>
        <c:auto val="1"/>
        <c:lblAlgn val="ctr"/>
        <c:lblOffset val="100"/>
        <c:noMultiLvlLbl val="0"/>
      </c:catAx>
      <c:valAx>
        <c:axId val="65405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15.944152000000001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2864"/>
        <c:axId val="654049336"/>
      </c:barChart>
      <c:catAx>
        <c:axId val="65405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49336"/>
        <c:crosses val="autoZero"/>
        <c:auto val="1"/>
        <c:lblAlgn val="ctr"/>
        <c:lblOffset val="100"/>
        <c:noMultiLvlLbl val="0"/>
      </c:catAx>
      <c:valAx>
        <c:axId val="654049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969.43880000000001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959064"/>
        <c:axId val="425959456"/>
      </c:barChart>
      <c:catAx>
        <c:axId val="42595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959456"/>
        <c:crosses val="autoZero"/>
        <c:auto val="1"/>
        <c:lblAlgn val="ctr"/>
        <c:lblOffset val="100"/>
        <c:noMultiLvlLbl val="0"/>
      </c:catAx>
      <c:valAx>
        <c:axId val="4259594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95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1.9402864999999998E-2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960240"/>
        <c:axId val="667924680"/>
      </c:barChart>
      <c:catAx>
        <c:axId val="42596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4680"/>
        <c:crosses val="autoZero"/>
        <c:auto val="1"/>
        <c:lblAlgn val="ctr"/>
        <c:lblOffset val="100"/>
        <c:noMultiLvlLbl val="0"/>
      </c:catAx>
      <c:valAx>
        <c:axId val="667924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96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4.4199130000000002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5464"/>
        <c:axId val="667925856"/>
      </c:barChart>
      <c:catAx>
        <c:axId val="66792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5856"/>
        <c:crosses val="autoZero"/>
        <c:auto val="1"/>
        <c:lblAlgn val="ctr"/>
        <c:lblOffset val="100"/>
        <c:noMultiLvlLbl val="0"/>
      </c:catAx>
      <c:valAx>
        <c:axId val="667925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39.362335000000002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86824"/>
        <c:axId val="648787216"/>
      </c:barChart>
      <c:catAx>
        <c:axId val="6487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787216"/>
        <c:crosses val="autoZero"/>
        <c:auto val="1"/>
        <c:lblAlgn val="ctr"/>
        <c:lblOffset val="100"/>
        <c:noMultiLvlLbl val="0"/>
      </c:catAx>
      <c:valAx>
        <c:axId val="648787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144.95218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3112"/>
        <c:axId val="667923504"/>
      </c:barChart>
      <c:catAx>
        <c:axId val="66792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3504"/>
        <c:crosses val="autoZero"/>
        <c:auto val="1"/>
        <c:lblAlgn val="ctr"/>
        <c:lblOffset val="100"/>
        <c:noMultiLvlLbl val="0"/>
      </c:catAx>
      <c:valAx>
        <c:axId val="66792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107.42027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4288"/>
        <c:axId val="667926248"/>
      </c:barChart>
      <c:catAx>
        <c:axId val="66792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6248"/>
        <c:crosses val="autoZero"/>
        <c:auto val="1"/>
        <c:lblAlgn val="ctr"/>
        <c:lblOffset val="100"/>
        <c:noMultiLvlLbl val="0"/>
      </c:catAx>
      <c:valAx>
        <c:axId val="66792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9.57</c:v>
                </c:pt>
                <c:pt idx="1">
                  <c:v>16.312999999999999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6182784"/>
        <c:axId val="116183960"/>
      </c:barChart>
      <c:catAx>
        <c:axId val="11618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3960"/>
        <c:crosses val="autoZero"/>
        <c:auto val="1"/>
        <c:lblAlgn val="ctr"/>
        <c:lblOffset val="100"/>
        <c:noMultiLvlLbl val="0"/>
      </c:catAx>
      <c:valAx>
        <c:axId val="11618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17.311996000000001</c:v>
                </c:pt>
                <c:pt idx="1">
                  <c:v>23.325793999999998</c:v>
                </c:pt>
                <c:pt idx="2">
                  <c:v>22.552204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1016.5377999999999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182392"/>
        <c:axId val="116180432"/>
      </c:barChart>
      <c:catAx>
        <c:axId val="11618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0432"/>
        <c:crosses val="autoZero"/>
        <c:auto val="1"/>
        <c:lblAlgn val="ctr"/>
        <c:lblOffset val="100"/>
        <c:noMultiLvlLbl val="0"/>
      </c:catAx>
      <c:valAx>
        <c:axId val="116180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30.121887000000001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181216"/>
        <c:axId val="116181608"/>
      </c:barChart>
      <c:catAx>
        <c:axId val="11618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1608"/>
        <c:crosses val="autoZero"/>
        <c:auto val="1"/>
        <c:lblAlgn val="ctr"/>
        <c:lblOffset val="100"/>
        <c:noMultiLvlLbl val="0"/>
      </c:catAx>
      <c:valAx>
        <c:axId val="11618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67.808000000000007</c:v>
                </c:pt>
                <c:pt idx="1">
                  <c:v>12.333</c:v>
                </c:pt>
                <c:pt idx="2">
                  <c:v>19.858000000000001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056832"/>
        <c:axId val="571058792"/>
      </c:barChart>
      <c:catAx>
        <c:axId val="57105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8792"/>
        <c:crosses val="autoZero"/>
        <c:auto val="1"/>
        <c:lblAlgn val="ctr"/>
        <c:lblOffset val="100"/>
        <c:noMultiLvlLbl val="0"/>
      </c:catAx>
      <c:valAx>
        <c:axId val="571058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2328.9301999999998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59576"/>
        <c:axId val="571059968"/>
      </c:barChart>
      <c:catAx>
        <c:axId val="57105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9968"/>
        <c:crosses val="autoZero"/>
        <c:auto val="1"/>
        <c:lblAlgn val="ctr"/>
        <c:lblOffset val="100"/>
        <c:noMultiLvlLbl val="0"/>
      </c:catAx>
      <c:valAx>
        <c:axId val="571059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214.90125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57224"/>
        <c:axId val="571057616"/>
      </c:barChart>
      <c:catAx>
        <c:axId val="57105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7616"/>
        <c:crosses val="autoZero"/>
        <c:auto val="1"/>
        <c:lblAlgn val="ctr"/>
        <c:lblOffset val="100"/>
        <c:noMultiLvlLbl val="0"/>
      </c:catAx>
      <c:valAx>
        <c:axId val="57105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727.65940000000001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8704"/>
        <c:axId val="559118312"/>
      </c:barChart>
      <c:catAx>
        <c:axId val="55911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8312"/>
        <c:crosses val="autoZero"/>
        <c:auto val="1"/>
        <c:lblAlgn val="ctr"/>
        <c:lblOffset val="100"/>
        <c:noMultiLvlLbl val="0"/>
      </c:catAx>
      <c:valAx>
        <c:axId val="55911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5.94672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88000"/>
        <c:axId val="680156464"/>
      </c:barChart>
      <c:catAx>
        <c:axId val="6487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6464"/>
        <c:crosses val="autoZero"/>
        <c:auto val="1"/>
        <c:lblAlgn val="ctr"/>
        <c:lblOffset val="100"/>
        <c:noMultiLvlLbl val="0"/>
      </c:catAx>
      <c:valAx>
        <c:axId val="68015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8163.2885999999999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9096"/>
        <c:axId val="559116352"/>
      </c:barChart>
      <c:catAx>
        <c:axId val="55911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6352"/>
        <c:crosses val="autoZero"/>
        <c:auto val="1"/>
        <c:lblAlgn val="ctr"/>
        <c:lblOffset val="100"/>
        <c:noMultiLvlLbl val="0"/>
      </c:catAx>
      <c:valAx>
        <c:axId val="559116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25.318521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5960"/>
        <c:axId val="559116744"/>
      </c:barChart>
      <c:catAx>
        <c:axId val="55911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6744"/>
        <c:crosses val="autoZero"/>
        <c:auto val="1"/>
        <c:lblAlgn val="ctr"/>
        <c:lblOffset val="100"/>
        <c:noMultiLvlLbl val="0"/>
      </c:catAx>
      <c:valAx>
        <c:axId val="55911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3.2205412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7920"/>
        <c:axId val="657086696"/>
      </c:barChart>
      <c:catAx>
        <c:axId val="55911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7086696"/>
        <c:crosses val="autoZero"/>
        <c:auto val="1"/>
        <c:lblAlgn val="ctr"/>
        <c:lblOffset val="100"/>
        <c:noMultiLvlLbl val="0"/>
      </c:catAx>
      <c:valAx>
        <c:axId val="65708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574.66039999999998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7248"/>
        <c:axId val="680156856"/>
      </c:barChart>
      <c:catAx>
        <c:axId val="68015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6856"/>
        <c:crosses val="autoZero"/>
        <c:auto val="1"/>
        <c:lblAlgn val="ctr"/>
        <c:lblOffset val="100"/>
        <c:noMultiLvlLbl val="0"/>
      </c:catAx>
      <c:valAx>
        <c:axId val="68015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1.9603896000000001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8424"/>
        <c:axId val="680158816"/>
      </c:barChart>
      <c:catAx>
        <c:axId val="68015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8816"/>
        <c:crosses val="autoZero"/>
        <c:auto val="1"/>
        <c:lblAlgn val="ctr"/>
        <c:lblOffset val="100"/>
        <c:noMultiLvlLbl val="0"/>
      </c:catAx>
      <c:valAx>
        <c:axId val="680158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22.214375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9992"/>
        <c:axId val="508224296"/>
      </c:barChart>
      <c:catAx>
        <c:axId val="68015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4296"/>
        <c:crosses val="autoZero"/>
        <c:auto val="1"/>
        <c:lblAlgn val="ctr"/>
        <c:lblOffset val="100"/>
        <c:noMultiLvlLbl val="0"/>
      </c:catAx>
      <c:valAx>
        <c:axId val="50822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3.2205412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2728"/>
        <c:axId val="508221160"/>
      </c:barChart>
      <c:catAx>
        <c:axId val="5082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1160"/>
        <c:crosses val="autoZero"/>
        <c:auto val="1"/>
        <c:lblAlgn val="ctr"/>
        <c:lblOffset val="100"/>
        <c:noMultiLvlLbl val="0"/>
      </c:catAx>
      <c:valAx>
        <c:axId val="50822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886.32640000000004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2336"/>
        <c:axId val="508223120"/>
      </c:barChart>
      <c:catAx>
        <c:axId val="50822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3120"/>
        <c:crosses val="autoZero"/>
        <c:auto val="1"/>
        <c:lblAlgn val="ctr"/>
        <c:lblOffset val="100"/>
        <c:noMultiLvlLbl val="0"/>
      </c:catAx>
      <c:valAx>
        <c:axId val="5082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16.53379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1552"/>
        <c:axId val="508223512"/>
      </c:barChart>
      <c:catAx>
        <c:axId val="50822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3512"/>
        <c:crosses val="autoZero"/>
        <c:auto val="1"/>
        <c:lblAlgn val="ctr"/>
        <c:lblOffset val="100"/>
        <c:noMultiLvlLbl val="0"/>
      </c:catAx>
      <c:valAx>
        <c:axId val="50822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윤미상, ID : H1900643)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02일 08:54:42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2328.9301999999998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100.315895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39.362335000000002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67.808000000000007</v>
      </c>
      <c r="G8" s="59">
        <f>'DRIs DATA 입력'!G8</f>
        <v>12.333</v>
      </c>
      <c r="H8" s="59">
        <f>'DRIs DATA 입력'!H8</f>
        <v>19.858000000000001</v>
      </c>
      <c r="I8" s="46"/>
      <c r="J8" s="59" t="s">
        <v>215</v>
      </c>
      <c r="K8" s="59">
        <f>'DRIs DATA 입력'!K8</f>
        <v>9.57</v>
      </c>
      <c r="L8" s="59">
        <f>'DRIs DATA 입력'!L8</f>
        <v>16.312999999999999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1016.5377999999999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30.121887000000001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5.94672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574.66039999999998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214.90125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2.4655065999999999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1.9603896000000001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22.214375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3.2205412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886.32640000000004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16.53379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3.0402070999999999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5.2163424000000003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727.65940000000001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1594.2366999999999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8163.2885999999999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4416.8285999999998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124.84184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187.70993000000001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25.318521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15.944152000000001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969.43880000000001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1.9402864999999998E-2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4.4199130000000002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144.95218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107.42027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43" sqref="A42:BJ4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287</v>
      </c>
      <c r="B1" s="61" t="s">
        <v>333</v>
      </c>
      <c r="G1" s="62" t="s">
        <v>288</v>
      </c>
      <c r="H1" s="61" t="s">
        <v>334</v>
      </c>
    </row>
    <row r="3" spans="1:27" x14ac:dyDescent="0.3">
      <c r="A3" s="71" t="s">
        <v>289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290</v>
      </c>
      <c r="B4" s="69"/>
      <c r="C4" s="69"/>
      <c r="E4" s="66" t="s">
        <v>321</v>
      </c>
      <c r="F4" s="67"/>
      <c r="G4" s="67"/>
      <c r="H4" s="68"/>
      <c r="J4" s="66" t="s">
        <v>306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291</v>
      </c>
      <c r="V4" s="69"/>
      <c r="W4" s="69"/>
      <c r="X4" s="69"/>
      <c r="Y4" s="69"/>
      <c r="Z4" s="69"/>
    </row>
    <row r="5" spans="1:27" x14ac:dyDescent="0.3">
      <c r="A5" s="65"/>
      <c r="B5" s="65" t="s">
        <v>292</v>
      </c>
      <c r="C5" s="65" t="s">
        <v>276</v>
      </c>
      <c r="E5" s="65"/>
      <c r="F5" s="65" t="s">
        <v>49</v>
      </c>
      <c r="G5" s="65" t="s">
        <v>307</v>
      </c>
      <c r="H5" s="65" t="s">
        <v>45</v>
      </c>
      <c r="J5" s="65"/>
      <c r="K5" s="65" t="s">
        <v>293</v>
      </c>
      <c r="L5" s="65" t="s">
        <v>294</v>
      </c>
      <c r="N5" s="65"/>
      <c r="O5" s="65" t="s">
        <v>279</v>
      </c>
      <c r="P5" s="65" t="s">
        <v>284</v>
      </c>
      <c r="Q5" s="65" t="s">
        <v>277</v>
      </c>
      <c r="R5" s="65" t="s">
        <v>278</v>
      </c>
      <c r="S5" s="65" t="s">
        <v>276</v>
      </c>
      <c r="U5" s="65"/>
      <c r="V5" s="65" t="s">
        <v>279</v>
      </c>
      <c r="W5" s="65" t="s">
        <v>284</v>
      </c>
      <c r="X5" s="65" t="s">
        <v>277</v>
      </c>
      <c r="Y5" s="65" t="s">
        <v>278</v>
      </c>
      <c r="Z5" s="65" t="s">
        <v>276</v>
      </c>
    </row>
    <row r="6" spans="1:27" x14ac:dyDescent="0.3">
      <c r="A6" s="65" t="s">
        <v>290</v>
      </c>
      <c r="B6" s="65">
        <v>1800</v>
      </c>
      <c r="C6" s="65">
        <v>2328.9301999999998</v>
      </c>
      <c r="E6" s="65" t="s">
        <v>295</v>
      </c>
      <c r="F6" s="65">
        <v>55</v>
      </c>
      <c r="G6" s="65">
        <v>15</v>
      </c>
      <c r="H6" s="65">
        <v>7</v>
      </c>
      <c r="J6" s="65" t="s">
        <v>295</v>
      </c>
      <c r="K6" s="65">
        <v>0.1</v>
      </c>
      <c r="L6" s="65">
        <v>4</v>
      </c>
      <c r="N6" s="65" t="s">
        <v>322</v>
      </c>
      <c r="O6" s="65">
        <v>40</v>
      </c>
      <c r="P6" s="65">
        <v>50</v>
      </c>
      <c r="Q6" s="65">
        <v>0</v>
      </c>
      <c r="R6" s="65">
        <v>0</v>
      </c>
      <c r="S6" s="65">
        <v>100.315895</v>
      </c>
      <c r="U6" s="65" t="s">
        <v>296</v>
      </c>
      <c r="V6" s="65">
        <v>0</v>
      </c>
      <c r="W6" s="65">
        <v>0</v>
      </c>
      <c r="X6" s="65">
        <v>20</v>
      </c>
      <c r="Y6" s="65">
        <v>0</v>
      </c>
      <c r="Z6" s="65">
        <v>39.362335000000002</v>
      </c>
    </row>
    <row r="7" spans="1:27" x14ac:dyDescent="0.3">
      <c r="E7" s="65" t="s">
        <v>297</v>
      </c>
      <c r="F7" s="65">
        <v>65</v>
      </c>
      <c r="G7" s="65">
        <v>30</v>
      </c>
      <c r="H7" s="65">
        <v>20</v>
      </c>
      <c r="J7" s="65" t="s">
        <v>297</v>
      </c>
      <c r="K7" s="65">
        <v>1</v>
      </c>
      <c r="L7" s="65">
        <v>10</v>
      </c>
    </row>
    <row r="8" spans="1:27" x14ac:dyDescent="0.3">
      <c r="E8" s="65" t="s">
        <v>308</v>
      </c>
      <c r="F8" s="65">
        <v>67.808000000000007</v>
      </c>
      <c r="G8" s="65">
        <v>12.333</v>
      </c>
      <c r="H8" s="65">
        <v>19.858000000000001</v>
      </c>
      <c r="J8" s="65" t="s">
        <v>308</v>
      </c>
      <c r="K8" s="65">
        <v>9.57</v>
      </c>
      <c r="L8" s="65">
        <v>16.312999999999999</v>
      </c>
    </row>
    <row r="13" spans="1:27" x14ac:dyDescent="0.3">
      <c r="A13" s="70" t="s">
        <v>323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298</v>
      </c>
      <c r="B14" s="69"/>
      <c r="C14" s="69"/>
      <c r="D14" s="69"/>
      <c r="E14" s="69"/>
      <c r="F14" s="69"/>
      <c r="H14" s="69" t="s">
        <v>299</v>
      </c>
      <c r="I14" s="69"/>
      <c r="J14" s="69"/>
      <c r="K14" s="69"/>
      <c r="L14" s="69"/>
      <c r="M14" s="69"/>
      <c r="O14" s="69" t="s">
        <v>300</v>
      </c>
      <c r="P14" s="69"/>
      <c r="Q14" s="69"/>
      <c r="R14" s="69"/>
      <c r="S14" s="69"/>
      <c r="T14" s="69"/>
      <c r="V14" s="69" t="s">
        <v>301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279</v>
      </c>
      <c r="C15" s="65" t="s">
        <v>284</v>
      </c>
      <c r="D15" s="65" t="s">
        <v>277</v>
      </c>
      <c r="E15" s="65" t="s">
        <v>278</v>
      </c>
      <c r="F15" s="65" t="s">
        <v>276</v>
      </c>
      <c r="H15" s="65"/>
      <c r="I15" s="65" t="s">
        <v>279</v>
      </c>
      <c r="J15" s="65" t="s">
        <v>284</v>
      </c>
      <c r="K15" s="65" t="s">
        <v>277</v>
      </c>
      <c r="L15" s="65" t="s">
        <v>278</v>
      </c>
      <c r="M15" s="65" t="s">
        <v>276</v>
      </c>
      <c r="O15" s="65"/>
      <c r="P15" s="65" t="s">
        <v>279</v>
      </c>
      <c r="Q15" s="65" t="s">
        <v>284</v>
      </c>
      <c r="R15" s="65" t="s">
        <v>277</v>
      </c>
      <c r="S15" s="65" t="s">
        <v>278</v>
      </c>
      <c r="T15" s="65" t="s">
        <v>276</v>
      </c>
      <c r="V15" s="65"/>
      <c r="W15" s="65" t="s">
        <v>279</v>
      </c>
      <c r="X15" s="65" t="s">
        <v>284</v>
      </c>
      <c r="Y15" s="65" t="s">
        <v>277</v>
      </c>
      <c r="Z15" s="65" t="s">
        <v>278</v>
      </c>
      <c r="AA15" s="65" t="s">
        <v>276</v>
      </c>
    </row>
    <row r="16" spans="1:27" x14ac:dyDescent="0.3">
      <c r="A16" s="65" t="s">
        <v>324</v>
      </c>
      <c r="B16" s="65">
        <v>430</v>
      </c>
      <c r="C16" s="65">
        <v>600</v>
      </c>
      <c r="D16" s="65">
        <v>0</v>
      </c>
      <c r="E16" s="65">
        <v>3000</v>
      </c>
      <c r="F16" s="65">
        <v>1016.5377999999999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30.121887000000001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5.94672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574.66039999999998</v>
      </c>
    </row>
    <row r="23" spans="1:62" x14ac:dyDescent="0.3">
      <c r="A23" s="70" t="s">
        <v>309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310</v>
      </c>
      <c r="B24" s="69"/>
      <c r="C24" s="69"/>
      <c r="D24" s="69"/>
      <c r="E24" s="69"/>
      <c r="F24" s="69"/>
      <c r="H24" s="69" t="s">
        <v>311</v>
      </c>
      <c r="I24" s="69"/>
      <c r="J24" s="69"/>
      <c r="K24" s="69"/>
      <c r="L24" s="69"/>
      <c r="M24" s="69"/>
      <c r="O24" s="69" t="s">
        <v>325</v>
      </c>
      <c r="P24" s="69"/>
      <c r="Q24" s="69"/>
      <c r="R24" s="69"/>
      <c r="S24" s="69"/>
      <c r="T24" s="69"/>
      <c r="V24" s="69" t="s">
        <v>326</v>
      </c>
      <c r="W24" s="69"/>
      <c r="X24" s="69"/>
      <c r="Y24" s="69"/>
      <c r="Z24" s="69"/>
      <c r="AA24" s="69"/>
      <c r="AC24" s="69" t="s">
        <v>327</v>
      </c>
      <c r="AD24" s="69"/>
      <c r="AE24" s="69"/>
      <c r="AF24" s="69"/>
      <c r="AG24" s="69"/>
      <c r="AH24" s="69"/>
      <c r="AJ24" s="69" t="s">
        <v>303</v>
      </c>
      <c r="AK24" s="69"/>
      <c r="AL24" s="69"/>
      <c r="AM24" s="69"/>
      <c r="AN24" s="69"/>
      <c r="AO24" s="69"/>
      <c r="AQ24" s="69" t="s">
        <v>328</v>
      </c>
      <c r="AR24" s="69"/>
      <c r="AS24" s="69"/>
      <c r="AT24" s="69"/>
      <c r="AU24" s="69"/>
      <c r="AV24" s="69"/>
      <c r="AX24" s="69" t="s">
        <v>329</v>
      </c>
      <c r="AY24" s="69"/>
      <c r="AZ24" s="69"/>
      <c r="BA24" s="69"/>
      <c r="BB24" s="69"/>
      <c r="BC24" s="69"/>
      <c r="BE24" s="69" t="s">
        <v>330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279</v>
      </c>
      <c r="C25" s="65" t="s">
        <v>284</v>
      </c>
      <c r="D25" s="65" t="s">
        <v>277</v>
      </c>
      <c r="E25" s="65" t="s">
        <v>278</v>
      </c>
      <c r="F25" s="65" t="s">
        <v>276</v>
      </c>
      <c r="H25" s="65"/>
      <c r="I25" s="65" t="s">
        <v>279</v>
      </c>
      <c r="J25" s="65" t="s">
        <v>284</v>
      </c>
      <c r="K25" s="65" t="s">
        <v>277</v>
      </c>
      <c r="L25" s="65" t="s">
        <v>278</v>
      </c>
      <c r="M25" s="65" t="s">
        <v>276</v>
      </c>
      <c r="O25" s="65"/>
      <c r="P25" s="65" t="s">
        <v>279</v>
      </c>
      <c r="Q25" s="65" t="s">
        <v>284</v>
      </c>
      <c r="R25" s="65" t="s">
        <v>277</v>
      </c>
      <c r="S25" s="65" t="s">
        <v>278</v>
      </c>
      <c r="T25" s="65" t="s">
        <v>276</v>
      </c>
      <c r="V25" s="65"/>
      <c r="W25" s="65" t="s">
        <v>279</v>
      </c>
      <c r="X25" s="65" t="s">
        <v>284</v>
      </c>
      <c r="Y25" s="65" t="s">
        <v>277</v>
      </c>
      <c r="Z25" s="65" t="s">
        <v>278</v>
      </c>
      <c r="AA25" s="65" t="s">
        <v>276</v>
      </c>
      <c r="AC25" s="65"/>
      <c r="AD25" s="65" t="s">
        <v>279</v>
      </c>
      <c r="AE25" s="65" t="s">
        <v>284</v>
      </c>
      <c r="AF25" s="65" t="s">
        <v>277</v>
      </c>
      <c r="AG25" s="65" t="s">
        <v>278</v>
      </c>
      <c r="AH25" s="65" t="s">
        <v>276</v>
      </c>
      <c r="AJ25" s="65"/>
      <c r="AK25" s="65" t="s">
        <v>279</v>
      </c>
      <c r="AL25" s="65" t="s">
        <v>284</v>
      </c>
      <c r="AM25" s="65" t="s">
        <v>277</v>
      </c>
      <c r="AN25" s="65" t="s">
        <v>278</v>
      </c>
      <c r="AO25" s="65" t="s">
        <v>276</v>
      </c>
      <c r="AQ25" s="65"/>
      <c r="AR25" s="65" t="s">
        <v>279</v>
      </c>
      <c r="AS25" s="65" t="s">
        <v>284</v>
      </c>
      <c r="AT25" s="65" t="s">
        <v>277</v>
      </c>
      <c r="AU25" s="65" t="s">
        <v>278</v>
      </c>
      <c r="AV25" s="65" t="s">
        <v>276</v>
      </c>
      <c r="AX25" s="65"/>
      <c r="AY25" s="65" t="s">
        <v>279</v>
      </c>
      <c r="AZ25" s="65" t="s">
        <v>284</v>
      </c>
      <c r="BA25" s="65" t="s">
        <v>277</v>
      </c>
      <c r="BB25" s="65" t="s">
        <v>278</v>
      </c>
      <c r="BC25" s="65" t="s">
        <v>276</v>
      </c>
      <c r="BE25" s="65"/>
      <c r="BF25" s="65" t="s">
        <v>279</v>
      </c>
      <c r="BG25" s="65" t="s">
        <v>284</v>
      </c>
      <c r="BH25" s="65" t="s">
        <v>277</v>
      </c>
      <c r="BI25" s="65" t="s">
        <v>278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214.90125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2.4655065999999999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1.9603896000000001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22.214375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3.2205412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886.32640000000004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16.53379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3.0402070999999999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5.2163424000000003</v>
      </c>
    </row>
    <row r="33" spans="1:68" x14ac:dyDescent="0.3">
      <c r="A33" s="70" t="s">
        <v>304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331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332</v>
      </c>
      <c r="W34" s="69"/>
      <c r="X34" s="69"/>
      <c r="Y34" s="69"/>
      <c r="Z34" s="69"/>
      <c r="AA34" s="69"/>
      <c r="AC34" s="69" t="s">
        <v>305</v>
      </c>
      <c r="AD34" s="69"/>
      <c r="AE34" s="69"/>
      <c r="AF34" s="69"/>
      <c r="AG34" s="69"/>
      <c r="AH34" s="69"/>
      <c r="AJ34" s="69" t="s">
        <v>313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279</v>
      </c>
      <c r="C35" s="65" t="s">
        <v>284</v>
      </c>
      <c r="D35" s="65" t="s">
        <v>277</v>
      </c>
      <c r="E35" s="65" t="s">
        <v>278</v>
      </c>
      <c r="F35" s="65" t="s">
        <v>276</v>
      </c>
      <c r="H35" s="65"/>
      <c r="I35" s="65" t="s">
        <v>279</v>
      </c>
      <c r="J35" s="65" t="s">
        <v>284</v>
      </c>
      <c r="K35" s="65" t="s">
        <v>277</v>
      </c>
      <c r="L35" s="65" t="s">
        <v>278</v>
      </c>
      <c r="M35" s="65" t="s">
        <v>276</v>
      </c>
      <c r="O35" s="65"/>
      <c r="P35" s="65" t="s">
        <v>279</v>
      </c>
      <c r="Q35" s="65" t="s">
        <v>284</v>
      </c>
      <c r="R35" s="65" t="s">
        <v>277</v>
      </c>
      <c r="S35" s="65" t="s">
        <v>278</v>
      </c>
      <c r="T35" s="65" t="s">
        <v>276</v>
      </c>
      <c r="V35" s="65"/>
      <c r="W35" s="65" t="s">
        <v>279</v>
      </c>
      <c r="X35" s="65" t="s">
        <v>284</v>
      </c>
      <c r="Y35" s="65" t="s">
        <v>277</v>
      </c>
      <c r="Z35" s="65" t="s">
        <v>278</v>
      </c>
      <c r="AA35" s="65" t="s">
        <v>276</v>
      </c>
      <c r="AC35" s="65"/>
      <c r="AD35" s="65" t="s">
        <v>279</v>
      </c>
      <c r="AE35" s="65" t="s">
        <v>284</v>
      </c>
      <c r="AF35" s="65" t="s">
        <v>277</v>
      </c>
      <c r="AG35" s="65" t="s">
        <v>278</v>
      </c>
      <c r="AH35" s="65" t="s">
        <v>276</v>
      </c>
      <c r="AJ35" s="65"/>
      <c r="AK35" s="65" t="s">
        <v>279</v>
      </c>
      <c r="AL35" s="65" t="s">
        <v>284</v>
      </c>
      <c r="AM35" s="65" t="s">
        <v>277</v>
      </c>
      <c r="AN35" s="65" t="s">
        <v>278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727.65940000000001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1594.2366999999999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8163.2885999999999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4416.8285999999998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124.84184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187.70993000000001</v>
      </c>
    </row>
    <row r="43" spans="1:68" x14ac:dyDescent="0.3">
      <c r="A43" s="70" t="s">
        <v>280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314</v>
      </c>
      <c r="B44" s="69"/>
      <c r="C44" s="69"/>
      <c r="D44" s="69"/>
      <c r="E44" s="69"/>
      <c r="F44" s="69"/>
      <c r="H44" s="69" t="s">
        <v>281</v>
      </c>
      <c r="I44" s="69"/>
      <c r="J44" s="69"/>
      <c r="K44" s="69"/>
      <c r="L44" s="69"/>
      <c r="M44" s="69"/>
      <c r="O44" s="69" t="s">
        <v>315</v>
      </c>
      <c r="P44" s="69"/>
      <c r="Q44" s="69"/>
      <c r="R44" s="69"/>
      <c r="S44" s="69"/>
      <c r="T44" s="69"/>
      <c r="V44" s="69" t="s">
        <v>316</v>
      </c>
      <c r="W44" s="69"/>
      <c r="X44" s="69"/>
      <c r="Y44" s="69"/>
      <c r="Z44" s="69"/>
      <c r="AA44" s="69"/>
      <c r="AC44" s="69" t="s">
        <v>317</v>
      </c>
      <c r="AD44" s="69"/>
      <c r="AE44" s="69"/>
      <c r="AF44" s="69"/>
      <c r="AG44" s="69"/>
      <c r="AH44" s="69"/>
      <c r="AJ44" s="69" t="s">
        <v>282</v>
      </c>
      <c r="AK44" s="69"/>
      <c r="AL44" s="69"/>
      <c r="AM44" s="69"/>
      <c r="AN44" s="69"/>
      <c r="AO44" s="69"/>
      <c r="AQ44" s="69" t="s">
        <v>318</v>
      </c>
      <c r="AR44" s="69"/>
      <c r="AS44" s="69"/>
      <c r="AT44" s="69"/>
      <c r="AU44" s="69"/>
      <c r="AV44" s="69"/>
      <c r="AX44" s="69" t="s">
        <v>319</v>
      </c>
      <c r="AY44" s="69"/>
      <c r="AZ44" s="69"/>
      <c r="BA44" s="69"/>
      <c r="BB44" s="69"/>
      <c r="BC44" s="69"/>
      <c r="BE44" s="69" t="s">
        <v>283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279</v>
      </c>
      <c r="C45" s="65" t="s">
        <v>284</v>
      </c>
      <c r="D45" s="65" t="s">
        <v>277</v>
      </c>
      <c r="E45" s="65" t="s">
        <v>278</v>
      </c>
      <c r="F45" s="65" t="s">
        <v>276</v>
      </c>
      <c r="H45" s="65"/>
      <c r="I45" s="65" t="s">
        <v>279</v>
      </c>
      <c r="J45" s="65" t="s">
        <v>284</v>
      </c>
      <c r="K45" s="65" t="s">
        <v>277</v>
      </c>
      <c r="L45" s="65" t="s">
        <v>278</v>
      </c>
      <c r="M45" s="65" t="s">
        <v>276</v>
      </c>
      <c r="O45" s="65"/>
      <c r="P45" s="65" t="s">
        <v>279</v>
      </c>
      <c r="Q45" s="65" t="s">
        <v>284</v>
      </c>
      <c r="R45" s="65" t="s">
        <v>277</v>
      </c>
      <c r="S45" s="65" t="s">
        <v>278</v>
      </c>
      <c r="T45" s="65" t="s">
        <v>276</v>
      </c>
      <c r="V45" s="65"/>
      <c r="W45" s="65" t="s">
        <v>279</v>
      </c>
      <c r="X45" s="65" t="s">
        <v>284</v>
      </c>
      <c r="Y45" s="65" t="s">
        <v>277</v>
      </c>
      <c r="Z45" s="65" t="s">
        <v>278</v>
      </c>
      <c r="AA45" s="65" t="s">
        <v>276</v>
      </c>
      <c r="AC45" s="65"/>
      <c r="AD45" s="65" t="s">
        <v>279</v>
      </c>
      <c r="AE45" s="65" t="s">
        <v>284</v>
      </c>
      <c r="AF45" s="65" t="s">
        <v>277</v>
      </c>
      <c r="AG45" s="65" t="s">
        <v>278</v>
      </c>
      <c r="AH45" s="65" t="s">
        <v>276</v>
      </c>
      <c r="AJ45" s="65"/>
      <c r="AK45" s="65" t="s">
        <v>279</v>
      </c>
      <c r="AL45" s="65" t="s">
        <v>284</v>
      </c>
      <c r="AM45" s="65" t="s">
        <v>277</v>
      </c>
      <c r="AN45" s="65" t="s">
        <v>278</v>
      </c>
      <c r="AO45" s="65" t="s">
        <v>276</v>
      </c>
      <c r="AQ45" s="65"/>
      <c r="AR45" s="65" t="s">
        <v>279</v>
      </c>
      <c r="AS45" s="65" t="s">
        <v>284</v>
      </c>
      <c r="AT45" s="65" t="s">
        <v>277</v>
      </c>
      <c r="AU45" s="65" t="s">
        <v>278</v>
      </c>
      <c r="AV45" s="65" t="s">
        <v>276</v>
      </c>
      <c r="AX45" s="65"/>
      <c r="AY45" s="65" t="s">
        <v>279</v>
      </c>
      <c r="AZ45" s="65" t="s">
        <v>284</v>
      </c>
      <c r="BA45" s="65" t="s">
        <v>277</v>
      </c>
      <c r="BB45" s="65" t="s">
        <v>278</v>
      </c>
      <c r="BC45" s="65" t="s">
        <v>276</v>
      </c>
      <c r="BE45" s="65"/>
      <c r="BF45" s="65" t="s">
        <v>279</v>
      </c>
      <c r="BG45" s="65" t="s">
        <v>284</v>
      </c>
      <c r="BH45" s="65" t="s">
        <v>277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25.318521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15.944152000000001</v>
      </c>
      <c r="O46" s="65" t="s">
        <v>285</v>
      </c>
      <c r="P46" s="65">
        <v>600</v>
      </c>
      <c r="Q46" s="65">
        <v>800</v>
      </c>
      <c r="R46" s="65">
        <v>0</v>
      </c>
      <c r="S46" s="65">
        <v>10000</v>
      </c>
      <c r="T46" s="65">
        <v>969.43880000000001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1.9402864999999998E-2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4.4199130000000002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144.95218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107.42027</v>
      </c>
      <c r="AX46" s="65" t="s">
        <v>320</v>
      </c>
      <c r="AY46" s="65"/>
      <c r="AZ46" s="65"/>
      <c r="BA46" s="65"/>
      <c r="BB46" s="65"/>
      <c r="BC46" s="65"/>
      <c r="BE46" s="65" t="s">
        <v>286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17" sqref="I16:I1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302</v>
      </c>
      <c r="D2" s="61">
        <v>55</v>
      </c>
      <c r="E2" s="61">
        <v>2328.9301999999998</v>
      </c>
      <c r="F2" s="61">
        <v>342.54056000000003</v>
      </c>
      <c r="G2" s="61">
        <v>62.30301</v>
      </c>
      <c r="H2" s="61">
        <v>37.955680000000001</v>
      </c>
      <c r="I2" s="61">
        <v>24.347329999999999</v>
      </c>
      <c r="J2" s="61">
        <v>100.315895</v>
      </c>
      <c r="K2" s="61">
        <v>48.369984000000002</v>
      </c>
      <c r="L2" s="61">
        <v>51.945914999999999</v>
      </c>
      <c r="M2" s="61">
        <v>39.362335000000002</v>
      </c>
      <c r="N2" s="61">
        <v>4.0091859999999997</v>
      </c>
      <c r="O2" s="61">
        <v>21.473928000000001</v>
      </c>
      <c r="P2" s="61">
        <v>1270.8662999999999</v>
      </c>
      <c r="Q2" s="61">
        <v>37.219279999999998</v>
      </c>
      <c r="R2" s="61">
        <v>1016.5377999999999</v>
      </c>
      <c r="S2" s="61">
        <v>127.84022</v>
      </c>
      <c r="T2" s="61">
        <v>10664.369000000001</v>
      </c>
      <c r="U2" s="61">
        <v>5.94672</v>
      </c>
      <c r="V2" s="61">
        <v>30.121887000000001</v>
      </c>
      <c r="W2" s="61">
        <v>574.66039999999998</v>
      </c>
      <c r="X2" s="61">
        <v>214.90125</v>
      </c>
      <c r="Y2" s="61">
        <v>2.4655065999999999</v>
      </c>
      <c r="Z2" s="61">
        <v>1.9603896000000001</v>
      </c>
      <c r="AA2" s="61">
        <v>22.214375</v>
      </c>
      <c r="AB2" s="61">
        <v>3.2205412</v>
      </c>
      <c r="AC2" s="61">
        <v>886.32640000000004</v>
      </c>
      <c r="AD2" s="61">
        <v>16.53379</v>
      </c>
      <c r="AE2" s="61">
        <v>3.0402070999999999</v>
      </c>
      <c r="AF2" s="61">
        <v>5.2163424000000003</v>
      </c>
      <c r="AG2" s="61">
        <v>727.65940000000001</v>
      </c>
      <c r="AH2" s="61">
        <v>464.92599999999999</v>
      </c>
      <c r="AI2" s="61">
        <v>262.73343</v>
      </c>
      <c r="AJ2" s="61">
        <v>1594.2366999999999</v>
      </c>
      <c r="AK2" s="61">
        <v>8163.2885999999999</v>
      </c>
      <c r="AL2" s="61">
        <v>124.84184</v>
      </c>
      <c r="AM2" s="61">
        <v>4416.8285999999998</v>
      </c>
      <c r="AN2" s="61">
        <v>187.70993000000001</v>
      </c>
      <c r="AO2" s="61">
        <v>25.318521</v>
      </c>
      <c r="AP2" s="61">
        <v>17.474374999999998</v>
      </c>
      <c r="AQ2" s="61">
        <v>7.8441466999999996</v>
      </c>
      <c r="AR2" s="61">
        <v>15.944152000000001</v>
      </c>
      <c r="AS2" s="61">
        <v>969.43880000000001</v>
      </c>
      <c r="AT2" s="61">
        <v>1.9402864999999998E-2</v>
      </c>
      <c r="AU2" s="61">
        <v>4.4199130000000002</v>
      </c>
      <c r="AV2" s="61">
        <v>144.95218</v>
      </c>
      <c r="AW2" s="61">
        <v>107.42027</v>
      </c>
      <c r="AX2" s="61">
        <v>0.51785576</v>
      </c>
      <c r="AY2" s="61">
        <v>2.14636</v>
      </c>
      <c r="AZ2" s="61">
        <v>369.56682999999998</v>
      </c>
      <c r="BA2" s="61">
        <v>63.229033999999999</v>
      </c>
      <c r="BB2" s="61">
        <v>17.311996000000001</v>
      </c>
      <c r="BC2" s="61">
        <v>23.325793999999998</v>
      </c>
      <c r="BD2" s="61">
        <v>22.552204</v>
      </c>
      <c r="BE2" s="61">
        <v>1.1002178</v>
      </c>
      <c r="BF2" s="61">
        <v>6.2793260000000002</v>
      </c>
      <c r="BG2" s="61">
        <v>2.7754896000000001E-3</v>
      </c>
      <c r="BH2" s="61">
        <v>7.6663555000000003E-3</v>
      </c>
      <c r="BI2" s="61">
        <v>1.1639643E-2</v>
      </c>
      <c r="BJ2" s="61">
        <v>0.1088383</v>
      </c>
      <c r="BK2" s="61">
        <v>2.1349920000000001E-4</v>
      </c>
      <c r="BL2" s="61">
        <v>0.73954766999999999</v>
      </c>
      <c r="BM2" s="61">
        <v>5.5910890000000002</v>
      </c>
      <c r="BN2" s="61">
        <v>1.3857851000000001</v>
      </c>
      <c r="BO2" s="61">
        <v>82.594700000000003</v>
      </c>
      <c r="BP2" s="61">
        <v>15.046806999999999</v>
      </c>
      <c r="BQ2" s="61">
        <v>27.947839999999999</v>
      </c>
      <c r="BR2" s="61">
        <v>105.41023</v>
      </c>
      <c r="BS2" s="61">
        <v>40.562503999999997</v>
      </c>
      <c r="BT2" s="61">
        <v>16.783753999999998</v>
      </c>
      <c r="BU2" s="61">
        <v>0.38677546000000002</v>
      </c>
      <c r="BV2" s="61">
        <v>0.10782828</v>
      </c>
      <c r="BW2" s="61">
        <v>1.2372832</v>
      </c>
      <c r="BX2" s="61">
        <v>2.1438842</v>
      </c>
      <c r="BY2" s="61">
        <v>0.23587607999999999</v>
      </c>
      <c r="BZ2" s="61">
        <v>2.0962039999999999E-3</v>
      </c>
      <c r="CA2" s="61">
        <v>0.89286023000000003</v>
      </c>
      <c r="CB2" s="61">
        <v>6.528726E-2</v>
      </c>
      <c r="CC2" s="61">
        <v>0.51829194999999995</v>
      </c>
      <c r="CD2" s="61">
        <v>3.8048809000000001</v>
      </c>
      <c r="CE2" s="61">
        <v>0.2155956</v>
      </c>
      <c r="CF2" s="61">
        <v>0.42047244</v>
      </c>
      <c r="CG2" s="61">
        <v>4.9500000000000003E-7</v>
      </c>
      <c r="CH2" s="61">
        <v>7.5679140000000006E-2</v>
      </c>
      <c r="CI2" s="61">
        <v>2.5328759999999999E-3</v>
      </c>
      <c r="CJ2" s="61">
        <v>7.7315300000000002</v>
      </c>
      <c r="CK2" s="61">
        <v>6.0978736999999998E-2</v>
      </c>
      <c r="CL2" s="61">
        <v>3.1591119999999999</v>
      </c>
      <c r="CM2" s="61">
        <v>5.7380304000000004</v>
      </c>
      <c r="CN2" s="61">
        <v>3053.7840000000001</v>
      </c>
      <c r="CO2" s="61">
        <v>5303.0083000000004</v>
      </c>
      <c r="CP2" s="61">
        <v>3662.16</v>
      </c>
      <c r="CQ2" s="61">
        <v>1268.2429999999999</v>
      </c>
      <c r="CR2" s="61">
        <v>655.28989999999999</v>
      </c>
      <c r="CS2" s="61">
        <v>459.74286000000001</v>
      </c>
      <c r="CT2" s="61">
        <v>3042.5619999999999</v>
      </c>
      <c r="CU2" s="61">
        <v>1967.4740999999999</v>
      </c>
      <c r="CV2" s="61">
        <v>1335.6464000000001</v>
      </c>
      <c r="CW2" s="61">
        <v>2282.5880999999999</v>
      </c>
      <c r="CX2" s="61">
        <v>615.06359999999995</v>
      </c>
      <c r="CY2" s="61">
        <v>3695.7262999999998</v>
      </c>
      <c r="CZ2" s="61">
        <v>1876.3534999999999</v>
      </c>
      <c r="DA2" s="61">
        <v>4703.8433000000005</v>
      </c>
      <c r="DB2" s="61">
        <v>4239.6170000000002</v>
      </c>
      <c r="DC2" s="61">
        <v>6705.4830000000002</v>
      </c>
      <c r="DD2" s="61">
        <v>11436.352000000001</v>
      </c>
      <c r="DE2" s="61">
        <v>2484.7363</v>
      </c>
      <c r="DF2" s="61">
        <v>4421.6049999999996</v>
      </c>
      <c r="DG2" s="61">
        <v>2582.6538</v>
      </c>
      <c r="DH2" s="61">
        <v>197.33635000000001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63.229033999999999</v>
      </c>
      <c r="B6">
        <f>BB2</f>
        <v>17.311996000000001</v>
      </c>
      <c r="C6">
        <f>BC2</f>
        <v>23.325793999999998</v>
      </c>
      <c r="D6">
        <f>BD2</f>
        <v>22.552204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F15" sqref="F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24155</v>
      </c>
      <c r="C2" s="56">
        <f ca="1">YEAR(TODAY())-YEAR(B2)+IF(TODAY()&gt;=DATE(YEAR(TODAY()),MONTH(B2),DAY(B2)),0,-1)</f>
        <v>55</v>
      </c>
      <c r="E2" s="52">
        <v>157</v>
      </c>
      <c r="F2" s="53" t="s">
        <v>275</v>
      </c>
      <c r="G2" s="52">
        <v>60</v>
      </c>
      <c r="H2" s="51" t="s">
        <v>40</v>
      </c>
      <c r="I2" s="72">
        <f>ROUND(G3/E3^2,1)</f>
        <v>24.3</v>
      </c>
    </row>
    <row r="3" spans="1:9" x14ac:dyDescent="0.3">
      <c r="E3" s="51">
        <f>E2/100</f>
        <v>1.57</v>
      </c>
      <c r="F3" s="51" t="s">
        <v>39</v>
      </c>
      <c r="G3" s="51">
        <f>G2</f>
        <v>60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44284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윤미상, ID : H1900643)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02일 08:54:42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44284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55</v>
      </c>
      <c r="G12" s="137"/>
      <c r="H12" s="137"/>
      <c r="I12" s="137"/>
      <c r="K12" s="128">
        <f>'개인정보 및 신체계측 입력'!E2</f>
        <v>157</v>
      </c>
      <c r="L12" s="129"/>
      <c r="M12" s="122">
        <f>'개인정보 및 신체계측 입력'!G2</f>
        <v>60</v>
      </c>
      <c r="N12" s="123"/>
      <c r="O12" s="118" t="s">
        <v>270</v>
      </c>
      <c r="P12" s="112"/>
      <c r="Q12" s="115">
        <f>'개인정보 및 신체계측 입력'!I2</f>
        <v>24.3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윤미상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67.808000000000007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12.333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19.858000000000001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16.3</v>
      </c>
      <c r="L72" s="36" t="s">
        <v>52</v>
      </c>
      <c r="M72" s="36">
        <f>ROUND('DRIs DATA'!K8,1)</f>
        <v>9.6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135.54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251.02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214.9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214.7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90.96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544.22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253.19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2021-07-06T01:42:22Z</dcterms:modified>
</cp:coreProperties>
</file>