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<sst xmlns="http://schemas.openxmlformats.org/spreadsheetml/2006/main" count="692" uniqueCount="337">
  <si>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</si>
  <si>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</si>
  <si>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</si>
  <si>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</si>
  <si>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</si>
  <si>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</si>
  <si>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</si>
  <si>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</si>
  <si>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</si>
  <si>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</si>
  <si>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</si>
  <si>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</si>
  <si>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</si>
  <si>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</si>
  <si>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</si>
  <si>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</si>
  <si>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</si>
  <si>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</si>
  <si>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</si>
  <si>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</si>
  <si>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</si>
  <si>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</si>
  <si>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</si>
  <si>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</si>
  <si>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</si>
  <si>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</si>
  <si>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</si>
  <si>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</si>
  <si>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</si>
  <si>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</si>
  <si>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</si>
  <si>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</si>
  <si>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</si>
  <si>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</si>
  <si>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</si>
  <si>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</si>
  <si>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</si>
  <si>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</si>
  <si>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</si>
  <si>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</si>
  <si>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</si>
  <si>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</si>
  <si>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</si>
  <si>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</si>
  <si>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</si>
  <si>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</si>
  <si>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</si>
  <si>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</si>
  <si>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</si>
  <si>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</si>
  <si>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</si>
  <si>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</si>
  <si>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</si>
  <si>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</si>
  <si>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</si>
  <si>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</si>
  <si>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</si>
  <si>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</si>
  <si>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</si>
  <si>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</si>
  <si>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</si>
  <si>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</si>
  <si>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</si>
  <si>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</si>
  <si>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</si>
  <si>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</si>
  <si>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</si>
  <si>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</si>
  <si>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</si>
  <si>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</si>
  <si>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</si>
  <si>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</si>
  <si>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</si>
  <si>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</si>
  <si>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</si>
  <si>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</si>
  <si>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</si>
  <si>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</si>
  <si>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</si>
  <si>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</si>
  <si>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</si>
  <si>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</si>
  <si>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</si>
  <si>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</si>
  <si>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</si>
  <si>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</si>
  <si>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</si>
  <si>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</si>
  <si>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</si>
  <si>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</si>
  <si>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</si>
  <si>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</si>
  <si>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</si>
  <si>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</si>
  <si>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</si>
  <si>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</si>
  <si>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</si>
  <si>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</si>
  <si>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</si>
  <si>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</si>
  <si>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</si>
  <si>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</si>
  <si>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</si>
  <si>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</si>
  <si>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</si>
  <si>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</si>
  <si>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</si>
  <si>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</si>
  <si>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</si>
  <si>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</si>
  <si>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</si>
  <si>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</si>
  <si>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</si>
  <si>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</si>
  <si>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</si>
  <si>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</si>
  <si>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</si>
  <si>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</si>
  <si>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</si>
  <si>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</si>
  <si>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</si>
  <si>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</si>
  <si>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</si>
  <si>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</si>
  <si>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</si>
  <si>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</si>
  <si>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</si>
  <si>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</si>
  <si>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</si>
  <si>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</si>
  <si>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</si>
  <si>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</si>
  <si>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</si>
  <si>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</si>
  <si>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</si>
  <si>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</si>
  <si>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</si>
  <si>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</si>
  <si>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</si>
  <si>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</si>
  <si>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</si>
  <si>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</si>
  <si>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</si>
  <si>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</si>
  <si>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</si>
  <si>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</si>
  <si>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</si>
  <si>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</si>
  <si>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</si>
  <si>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</si>
  <si>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</si>
  <si>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</si>
  <si>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</si>
  <si>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</si>
  <si>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</si>
  <si>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</si>
  <si>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</si>
  <si>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</si>
  <si>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</si>
  <si>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</si>
  <si>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</si>
  <si>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</si>
  <si>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</si>
  <si>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</si>
  <si>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</si>
  <si>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</si>
  <si>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</si>
  <si>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</si>
  <si>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</si>
  <si>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</si>
  <si>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</si>
  <si>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</si>
  <si>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</si>
  <si>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</si>
  <si>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</si>
  <si>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</si>
  <si>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</si>
  <si>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</si>
  <si>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</si>
  <si>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</si>
  <si>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</si>
  <si>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</si>
  <si>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</si>
  <si>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</si>
  <si>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</si>
  <si>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</si>
  <si>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</si>
  <si>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</si>
  <si>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</si>
  <si>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</si>
  <si>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</si>
  <si>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</si>
  <si>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</si>
  <si>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</si>
  <si>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</si>
  <si>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</si>
  <si>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</si>
  <si>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</si>
  <si>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</si>
  <si>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</si>
  <si>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</si>
  <si>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</si>
  <si>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</si>
  <si>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</si>
  <si>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</si>
  <si>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</si>
  <si>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</si>
  <si>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</si>
  <si>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</si>
  <si>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</si>
  <si>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</si>
  <si>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</si>
  <si>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</si>
  <si>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</si>
  <si>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</si>
  <si>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</si>
  <si>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</si>
  <si>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</si>
  <si>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</si>
  <si>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</si>
  <si>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</si>
  <si>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</si>
  <si>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</si>
  <si>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</si>
  <si>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</si>
  <si>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</si>
  <si>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</si>
  <si>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</si>
  <si>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</si>
  <si>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</si>
  <si>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</si>
  <si>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</si>
  <si>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</si>
  <si>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</si>
  <si>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</si>
  <si>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</si>
  <si>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</si>
  <si>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</si>
  <si>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</si>
  <si>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</si>
  <si>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</si>
  <si>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</si>
  <si>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</si>
  <si>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</si>
  <si>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</si>
  <si>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</si>
  <si>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</si>
  <si>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</si>
  <si>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</si>
  <si>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</si>
  <si>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</si>
  <si>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</si>
  <si>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</si>
  <si>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</si>
  <si>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</si>
  <si>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</si>
  <si>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</si>
  <si>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</si>
  <si>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</si>
  <si>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</si>
  <si>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</si>
  <si>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</si>
  <si>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</si>
  <si>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</si>
  <si>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</si>
  <si>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</si>
  <si>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</si>
  <si>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</si>
  <si>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</si>
  <si>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</si>
  <si>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</si>
  <si>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</si>
  <si>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</si>
  <si>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</si>
  <si>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</si>
  <si>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</si>
  <si>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</si>
  <si>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</si>
  <si>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</si>
  <si>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</si>
  <si>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</si>
  <si>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</si>
  <si>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</si>
  <si>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</si>
  <si>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</si>
  <si>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</si>
  <si>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</si>
  <si>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</si>
  <si>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</si>
  <si>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</si>
  <si>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</si>
  <si>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</si>
  <si>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</si>
  <si>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</si>
  <si>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</si>
  <si>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</si>
  <si>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</si>
  <si>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</si>
  <si>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</si>
  <si>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</si>
  <si>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</si>
  <si>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</si>
  <si>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</si>
  <si>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엽산</t>
    <phoneticPr fontId="1" type="noConversion"/>
  </si>
  <si>
    <t>다량 무기질</t>
    <phoneticPr fontId="1" type="noConversion"/>
  </si>
  <si>
    <t>염소</t>
    <phoneticPr fontId="1" type="noConversion"/>
  </si>
  <si>
    <t>불포화지방산</t>
    <phoneticPr fontId="1" type="noConversion"/>
  </si>
  <si>
    <t>지방</t>
    <phoneticPr fontId="1" type="noConversion"/>
  </si>
  <si>
    <t>섭취비율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</si>
  <si>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</si>
  <si>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</si>
  <si>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</si>
  <si>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엽산(μg DFE/일)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</si>
  <si>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</si>
  <si>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</si>
  <si>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</si>
  <si>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</si>
  <si>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</si>
  <si>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</si>
  <si>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</si>
  <si>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</si>
  <si>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열량영양소</t>
    <phoneticPr fontId="1" type="noConversion"/>
  </si>
  <si>
    <t>단백질(g/일)</t>
    <phoneticPr fontId="1" type="noConversion"/>
  </si>
  <si>
    <t>지용성 비타민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</si>
  <si>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</si>
  <si>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</si>
  <si>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</si>
  <si>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</si>
  <si>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</si>
  <si>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</si>
  <si>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</si>
  <si>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</si>
  <si>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</si>
  <si>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H1900645</t>
  </si>
  <si>
    <t>정미혜</t>
  </si>
  <si>
    <t>(설문지 : FFQ 95문항 설문지, 사용자 : 정미혜, ID : H1900645)</t>
  </si>
  <si>
    <t>2021년 07월 02일 08:55:56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</si>
</sst>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72.775310000000005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90352"/>
        <c:axId val="648788784"/>
      </c:barChart>
      <c:catAx>
        <c:axId val="648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8784"/>
        <c:crosses val="autoZero"/>
        <c:auto val="1"/>
        <c:lblAlgn val="ctr"/>
        <c:lblOffset val="100"/>
        <c:noMultiLvlLbl val="0"/>
      </c:catAx>
      <c:valAx>
        <c:axId val="6487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2.8802732999999998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2672"/>
        <c:axId val="116285416"/>
      </c:barChart>
      <c:catAx>
        <c:axId val="1162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5416"/>
        <c:crosses val="autoZero"/>
        <c:auto val="1"/>
        <c:lblAlgn val="ctr"/>
        <c:lblOffset val="100"/>
        <c:noMultiLvlLbl val="0"/>
      </c:catAx>
      <c:valAx>
        <c:axId val="11628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4.7604126999999998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5024"/>
        <c:axId val="116282280"/>
      </c:barChart>
      <c:catAx>
        <c:axId val="116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2280"/>
        <c:crosses val="autoZero"/>
        <c:auto val="1"/>
        <c:lblAlgn val="ctr"/>
        <c:lblOffset val="100"/>
        <c:noMultiLvlLbl val="0"/>
      </c:catAx>
      <c:valAx>
        <c:axId val="116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1277.5686000000001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632"/>
        <c:axId val="116281888"/>
      </c:barChart>
      <c:catAx>
        <c:axId val="116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1888"/>
        <c:crosses val="autoZero"/>
        <c:auto val="1"/>
        <c:lblAlgn val="ctr"/>
        <c:lblOffset val="100"/>
        <c:noMultiLvlLbl val="0"/>
      </c:catAx>
      <c:valAx>
        <c:axId val="1162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4089.8485999999998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240"/>
        <c:axId val="654050120"/>
      </c:barChart>
      <c:catAx>
        <c:axId val="116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120"/>
        <c:crosses val="autoZero"/>
        <c:auto val="1"/>
        <c:lblAlgn val="ctr"/>
        <c:lblOffset val="100"/>
        <c:noMultiLvlLbl val="0"/>
      </c:catAx>
      <c:valAx>
        <c:axId val="654050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118.53995999999999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0512"/>
        <c:axId val="654049728"/>
      </c:barChart>
      <c:catAx>
        <c:axId val="6540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728"/>
        <c:crosses val="autoZero"/>
        <c:auto val="1"/>
        <c:lblAlgn val="ctr"/>
        <c:lblOffset val="100"/>
        <c:noMultiLvlLbl val="0"/>
      </c:catAx>
      <c:valAx>
        <c:axId val="6540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122.44802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080"/>
        <c:axId val="654050904"/>
      </c:barChart>
      <c:catAx>
        <c:axId val="6540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904"/>
        <c:crosses val="autoZero"/>
        <c:auto val="1"/>
        <c:lblAlgn val="ctr"/>
        <c:lblOffset val="100"/>
        <c:noMultiLvlLbl val="0"/>
      </c:catAx>
      <c:valAx>
        <c:axId val="6540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12.251436999999999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864"/>
        <c:axId val="654049336"/>
      </c:barChart>
      <c:catAx>
        <c:axId val="6540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336"/>
        <c:crosses val="autoZero"/>
        <c:auto val="1"/>
        <c:lblAlgn val="ctr"/>
        <c:lblOffset val="100"/>
        <c:noMultiLvlLbl val="0"/>
      </c:catAx>
      <c:valAx>
        <c:axId val="65404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756.09879999999998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59064"/>
        <c:axId val="425959456"/>
      </c:barChart>
      <c:catAx>
        <c:axId val="4259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959456"/>
        <c:crosses val="autoZero"/>
        <c:auto val="1"/>
        <c:lblAlgn val="ctr"/>
        <c:lblOffset val="100"/>
        <c:noMultiLvlLbl val="0"/>
      </c:catAx>
      <c:valAx>
        <c:axId val="4259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2.2190766000000001E-2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60240"/>
        <c:axId val="667924680"/>
      </c:barChart>
      <c:catAx>
        <c:axId val="4259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4680"/>
        <c:crosses val="autoZero"/>
        <c:auto val="1"/>
        <c:lblAlgn val="ctr"/>
        <c:lblOffset val="100"/>
        <c:noMultiLvlLbl val="0"/>
      </c:catAx>
      <c:valAx>
        <c:axId val="6679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4.1538123999999996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5464"/>
        <c:axId val="667925856"/>
      </c:barChart>
      <c:catAx>
        <c:axId val="6679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5856"/>
        <c:crosses val="autoZero"/>
        <c:auto val="1"/>
        <c:lblAlgn val="ctr"/>
        <c:lblOffset val="100"/>
        <c:noMultiLvlLbl val="0"/>
      </c:catAx>
      <c:valAx>
        <c:axId val="66792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35.802253999999998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6824"/>
        <c:axId val="648787216"/>
      </c:barChart>
      <c:catAx>
        <c:axId val="648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7216"/>
        <c:crosses val="autoZero"/>
        <c:auto val="1"/>
        <c:lblAlgn val="ctr"/>
        <c:lblOffset val="100"/>
        <c:noMultiLvlLbl val="0"/>
      </c:catAx>
      <c:valAx>
        <c:axId val="6487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170.35158000000001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3112"/>
        <c:axId val="667923504"/>
      </c:barChart>
      <c:catAx>
        <c:axId val="6679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3504"/>
        <c:crosses val="autoZero"/>
        <c:auto val="1"/>
        <c:lblAlgn val="ctr"/>
        <c:lblOffset val="100"/>
        <c:noMultiLvlLbl val="0"/>
      </c:catAx>
      <c:valAx>
        <c:axId val="667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93.634100000000004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4288"/>
        <c:axId val="667926248"/>
      </c:barChart>
      <c:catAx>
        <c:axId val="6679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6248"/>
        <c:crosses val="autoZero"/>
        <c:auto val="1"/>
        <c:lblAlgn val="ctr"/>
        <c:lblOffset val="100"/>
        <c:noMultiLvlLbl val="0"/>
      </c:catAx>
      <c:valAx>
        <c:axId val="6679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9.4659999999999993</c:v>
                </c:pt>
                <c:pt idx="1">
                  <c:v>15.670999999999999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182784"/>
        <c:axId val="116183960"/>
      </c:barChart>
      <c:catAx>
        <c:axId val="116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3960"/>
        <c:crosses val="autoZero"/>
        <c:auto val="1"/>
        <c:lblAlgn val="ctr"/>
        <c:lblOffset val="100"/>
        <c:noMultiLvlLbl val="0"/>
      </c:catAx>
      <c:valAx>
        <c:axId val="1161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10.612368999999999</c:v>
                </c:pt>
                <c:pt idx="1">
                  <c:v>13.047609</c:v>
                </c:pt>
                <c:pt idx="2">
                  <c:v>16.016687000000001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679.08489999999995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2392"/>
        <c:axId val="116180432"/>
      </c:barChart>
      <c:catAx>
        <c:axId val="1161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0432"/>
        <c:crosses val="autoZero"/>
        <c:auto val="1"/>
        <c:lblAlgn val="ctr"/>
        <c:lblOffset val="100"/>
        <c:noMultiLvlLbl val="0"/>
      </c:catAx>
      <c:valAx>
        <c:axId val="1161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25.78744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1216"/>
        <c:axId val="116181608"/>
      </c:barChart>
      <c:catAx>
        <c:axId val="1161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1608"/>
        <c:crosses val="autoZero"/>
        <c:auto val="1"/>
        <c:lblAlgn val="ctr"/>
        <c:lblOffset val="100"/>
        <c:noMultiLvlLbl val="0"/>
      </c:catAx>
      <c:valAx>
        <c:axId val="1161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77.664000000000001</c:v>
                </c:pt>
                <c:pt idx="1">
                  <c:v>7.9989999999999997</c:v>
                </c:pt>
                <c:pt idx="2">
                  <c:v>14.337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056832"/>
        <c:axId val="571058792"/>
      </c:barChart>
      <c:catAx>
        <c:axId val="571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8792"/>
        <c:crosses val="autoZero"/>
        <c:auto val="1"/>
        <c:lblAlgn val="ctr"/>
        <c:lblOffset val="100"/>
        <c:noMultiLvlLbl val="0"/>
      </c:catAx>
      <c:valAx>
        <c:axId val="5710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2240.538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9576"/>
        <c:axId val="571059968"/>
      </c:barChart>
      <c:catAx>
        <c:axId val="5710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9968"/>
        <c:crosses val="autoZero"/>
        <c:auto val="1"/>
        <c:lblAlgn val="ctr"/>
        <c:lblOffset val="100"/>
        <c:noMultiLvlLbl val="0"/>
      </c:catAx>
      <c:valAx>
        <c:axId val="57105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283.82619999999997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224"/>
        <c:axId val="571057616"/>
      </c:barChart>
      <c:catAx>
        <c:axId val="5710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7616"/>
        <c:crosses val="autoZero"/>
        <c:auto val="1"/>
        <c:lblAlgn val="ctr"/>
        <c:lblOffset val="100"/>
        <c:noMultiLvlLbl val="0"/>
      </c:catAx>
      <c:valAx>
        <c:axId val="5710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507.45755000000003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704"/>
        <c:axId val="559118312"/>
      </c:barChart>
      <c:catAx>
        <c:axId val="5591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8312"/>
        <c:crosses val="autoZero"/>
        <c:auto val="1"/>
        <c:lblAlgn val="ctr"/>
        <c:lblOffset val="100"/>
        <c:noMultiLvlLbl val="0"/>
      </c:catAx>
      <c:valAx>
        <c:axId val="55911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2.7774559999999999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8000"/>
        <c:axId val="680156464"/>
      </c:barChart>
      <c:catAx>
        <c:axId val="6487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464"/>
        <c:crosses val="autoZero"/>
        <c:auto val="1"/>
        <c:lblAlgn val="ctr"/>
        <c:lblOffset val="100"/>
        <c:noMultiLvlLbl val="0"/>
      </c:catAx>
      <c:valAx>
        <c:axId val="680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7752.567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096"/>
        <c:axId val="559116352"/>
      </c:barChart>
      <c:catAx>
        <c:axId val="55911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352"/>
        <c:crosses val="autoZero"/>
        <c:auto val="1"/>
        <c:lblAlgn val="ctr"/>
        <c:lblOffset val="100"/>
        <c:noMultiLvlLbl val="0"/>
      </c:catAx>
      <c:valAx>
        <c:axId val="5591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17.401624999999999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5960"/>
        <c:axId val="559116744"/>
      </c:barChart>
      <c:catAx>
        <c:axId val="5591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744"/>
        <c:crosses val="autoZero"/>
        <c:auto val="1"/>
        <c:lblAlgn val="ctr"/>
        <c:lblOffset val="100"/>
        <c:noMultiLvlLbl val="0"/>
      </c:catAx>
      <c:valAx>
        <c:axId val="55911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2.2879865000000001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7920"/>
        <c:axId val="657086696"/>
      </c:barChart>
      <c:catAx>
        <c:axId val="5591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086696"/>
        <c:crosses val="autoZero"/>
        <c:auto val="1"/>
        <c:lblAlgn val="ctr"/>
        <c:lblOffset val="100"/>
        <c:noMultiLvlLbl val="0"/>
      </c:catAx>
      <c:valAx>
        <c:axId val="65708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275.089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7248"/>
        <c:axId val="680156856"/>
      </c:barChart>
      <c:catAx>
        <c:axId val="680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856"/>
        <c:crosses val="autoZero"/>
        <c:auto val="1"/>
        <c:lblAlgn val="ctr"/>
        <c:lblOffset val="100"/>
        <c:noMultiLvlLbl val="0"/>
      </c:catAx>
      <c:valAx>
        <c:axId val="680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1.7572165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8424"/>
        <c:axId val="680158816"/>
      </c:barChart>
      <c:catAx>
        <c:axId val="680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8816"/>
        <c:crosses val="autoZero"/>
        <c:auto val="1"/>
        <c:lblAlgn val="ctr"/>
        <c:lblOffset val="100"/>
        <c:noMultiLvlLbl val="0"/>
      </c:catAx>
      <c:valAx>
        <c:axId val="6801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17.099544999999999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9992"/>
        <c:axId val="508224296"/>
      </c:barChart>
      <c:catAx>
        <c:axId val="680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4296"/>
        <c:crosses val="autoZero"/>
        <c:auto val="1"/>
        <c:lblAlgn val="ctr"/>
        <c:lblOffset val="100"/>
        <c:noMultiLvlLbl val="0"/>
      </c:catAx>
      <c:valAx>
        <c:axId val="5082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2.2879865000000001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728"/>
        <c:axId val="508221160"/>
      </c:barChart>
      <c:catAx>
        <c:axId val="5082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160"/>
        <c:crosses val="autoZero"/>
        <c:auto val="1"/>
        <c:lblAlgn val="ctr"/>
        <c:lblOffset val="100"/>
        <c:noMultiLvlLbl val="0"/>
      </c:catAx>
      <c:valAx>
        <c:axId val="5082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777.18646000000001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336"/>
        <c:axId val="508223120"/>
      </c:barChart>
      <c:catAx>
        <c:axId val="50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120"/>
        <c:crosses val="autoZero"/>
        <c:auto val="1"/>
        <c:lblAlgn val="ctr"/>
        <c:lblOffset val="100"/>
        <c:noMultiLvlLbl val="0"/>
      </c:catAx>
      <c:valAx>
        <c:axId val="5082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6.2767242999999997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1552"/>
        <c:axId val="508223512"/>
      </c:barChart>
      <c:catAx>
        <c:axId val="5082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512"/>
        <c:crosses val="autoZero"/>
        <c:auto val="1"/>
        <c:lblAlgn val="ctr"/>
        <c:lblOffset val="100"/>
        <c:noMultiLvlLbl val="0"/>
      </c:catAx>
      <c:valAx>
        <c:axId val="5082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정미혜, ID : H1900645)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08:55:56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2240.538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72.775310000000005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35.802253999999998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77.664000000000001</v>
      </c>
      <c r="G8" s="59">
        <f>'DRIs DATA 입력'!G8</f>
        <v>7.9989999999999997</v>
      </c>
      <c r="H8" s="59">
        <f>'DRIs DATA 입력'!H8</f>
        <v>14.337</v>
      </c>
      <c r="I8" s="46"/>
      <c r="J8" s="59" t="s">
        <v>215</v>
      </c>
      <c r="K8" s="59">
        <f>'DRIs DATA 입력'!K8</f>
        <v>9.4659999999999993</v>
      </c>
      <c r="L8" s="59">
        <f>'DRIs DATA 입력'!L8</f>
        <v>15.670999999999999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679.08489999999995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25.78744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2.7774559999999999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275.089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283.82619999999997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2.3036550999999998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1.7572165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17.099544999999999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2.2879865000000001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777.18646000000001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6.2767242999999997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2.8802732999999998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4.7604126999999998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507.45755000000003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1277.5686000000001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7752.567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4089.8485999999998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118.53995999999999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122.44802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17.401624999999999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12.251436999999999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756.09879999999998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2.2190766000000001E-2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4.1538123999999996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170.35158000000001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93.634100000000004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A33" sqref="A33:AO3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335</v>
      </c>
      <c r="G1" s="62" t="s">
        <v>288</v>
      </c>
      <c r="H1" s="61" t="s">
        <v>336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321</v>
      </c>
      <c r="F4" s="67"/>
      <c r="G4" s="67"/>
      <c r="H4" s="68"/>
      <c r="J4" s="66" t="s">
        <v>306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291</v>
      </c>
      <c r="V4" s="69"/>
      <c r="W4" s="69"/>
      <c r="X4" s="69"/>
      <c r="Y4" s="69"/>
      <c r="Z4" s="69"/>
    </row>
    <row r="5" spans="1:27" x14ac:dyDescent="0.3">
      <c r="A5" s="65"/>
      <c r="B5" s="65" t="s">
        <v>292</v>
      </c>
      <c r="C5" s="65" t="s">
        <v>276</v>
      </c>
      <c r="E5" s="65"/>
      <c r="F5" s="65" t="s">
        <v>49</v>
      </c>
      <c r="G5" s="65" t="s">
        <v>307</v>
      </c>
      <c r="H5" s="65" t="s">
        <v>45</v>
      </c>
      <c r="J5" s="65"/>
      <c r="K5" s="65" t="s">
        <v>293</v>
      </c>
      <c r="L5" s="65" t="s">
        <v>294</v>
      </c>
      <c r="N5" s="65"/>
      <c r="O5" s="65" t="s">
        <v>279</v>
      </c>
      <c r="P5" s="65" t="s">
        <v>284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284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290</v>
      </c>
      <c r="B6" s="65">
        <v>1800</v>
      </c>
      <c r="C6" s="65">
        <v>2240.538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322</v>
      </c>
      <c r="O6" s="65">
        <v>40</v>
      </c>
      <c r="P6" s="65">
        <v>50</v>
      </c>
      <c r="Q6" s="65">
        <v>0</v>
      </c>
      <c r="R6" s="65">
        <v>0</v>
      </c>
      <c r="S6" s="65">
        <v>72.775310000000005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35.802253999999998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308</v>
      </c>
      <c r="F8" s="65">
        <v>77.664000000000001</v>
      </c>
      <c r="G8" s="65">
        <v>7.9989999999999997</v>
      </c>
      <c r="H8" s="65">
        <v>14.337</v>
      </c>
      <c r="J8" s="65" t="s">
        <v>308</v>
      </c>
      <c r="K8" s="65">
        <v>9.4659999999999993</v>
      </c>
      <c r="L8" s="65">
        <v>15.670999999999999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284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284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284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284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679.08489999999995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25.78744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2.7774559999999999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275.089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327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328</v>
      </c>
      <c r="AR24" s="69"/>
      <c r="AS24" s="69"/>
      <c r="AT24" s="69"/>
      <c r="AU24" s="69"/>
      <c r="AV24" s="69"/>
      <c r="AX24" s="69" t="s">
        <v>329</v>
      </c>
      <c r="AY24" s="69"/>
      <c r="AZ24" s="69"/>
      <c r="BA24" s="69"/>
      <c r="BB24" s="69"/>
      <c r="BC24" s="69"/>
      <c r="BE24" s="69" t="s">
        <v>330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284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284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284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284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284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284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284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284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284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283.82619999999997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2.3036550999999998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1.7572165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17.099544999999999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2.2879865000000001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777.18646000000001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6.2767242999999997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2.8802732999999998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4.7604126999999998</v>
      </c>
    </row>
    <row r="33" spans="1:68" x14ac:dyDescent="0.3">
      <c r="A33" s="70" t="s">
        <v>304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332</v>
      </c>
      <c r="W34" s="69"/>
      <c r="X34" s="69"/>
      <c r="Y34" s="69"/>
      <c r="Z34" s="69"/>
      <c r="AA34" s="69"/>
      <c r="AC34" s="69" t="s">
        <v>305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284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284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284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284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284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284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507.45755000000003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1277.5686000000001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7752.567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4089.8485999999998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118.53995999999999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122.44802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314</v>
      </c>
      <c r="B44" s="69"/>
      <c r="C44" s="69"/>
      <c r="D44" s="69"/>
      <c r="E44" s="69"/>
      <c r="F44" s="69"/>
      <c r="H44" s="69" t="s">
        <v>281</v>
      </c>
      <c r="I44" s="69"/>
      <c r="J44" s="69"/>
      <c r="K44" s="69"/>
      <c r="L44" s="69"/>
      <c r="M44" s="69"/>
      <c r="O44" s="69" t="s">
        <v>315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317</v>
      </c>
      <c r="AD44" s="69"/>
      <c r="AE44" s="69"/>
      <c r="AF44" s="69"/>
      <c r="AG44" s="69"/>
      <c r="AH44" s="69"/>
      <c r="AJ44" s="69" t="s">
        <v>282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283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284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284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284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284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284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284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284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284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284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17.401624999999999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12.251436999999999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756.09879999999998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2.2190766000000001E-2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4.1538123999999996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170.35158000000001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93.634100000000004</v>
      </c>
      <c r="AX46" s="65" t="s">
        <v>320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333</v>
      </c>
      <c r="B2" s="61" t="s">
        <v>334</v>
      </c>
      <c r="C2" s="61" t="s">
        <v>302</v>
      </c>
      <c r="D2" s="61">
        <v>63</v>
      </c>
      <c r="E2" s="61">
        <v>2240.538</v>
      </c>
      <c r="F2" s="61">
        <v>394.23083000000003</v>
      </c>
      <c r="G2" s="61">
        <v>40.60566</v>
      </c>
      <c r="H2" s="61">
        <v>22.977851999999999</v>
      </c>
      <c r="I2" s="61">
        <v>17.627806</v>
      </c>
      <c r="J2" s="61">
        <v>72.775310000000005</v>
      </c>
      <c r="K2" s="61">
        <v>44.990234000000001</v>
      </c>
      <c r="L2" s="61">
        <v>27.785074000000002</v>
      </c>
      <c r="M2" s="61">
        <v>35.802253999999998</v>
      </c>
      <c r="N2" s="61">
        <v>4.0130559999999997</v>
      </c>
      <c r="O2" s="61">
        <v>21.218883999999999</v>
      </c>
      <c r="P2" s="61">
        <v>1198.0588</v>
      </c>
      <c r="Q2" s="61">
        <v>32.458689999999997</v>
      </c>
      <c r="R2" s="61">
        <v>679.08489999999995</v>
      </c>
      <c r="S2" s="61">
        <v>121.10066999999999</v>
      </c>
      <c r="T2" s="61">
        <v>6695.8114999999998</v>
      </c>
      <c r="U2" s="61">
        <v>2.7774559999999999</v>
      </c>
      <c r="V2" s="61">
        <v>25.78744</v>
      </c>
      <c r="W2" s="61">
        <v>275.089</v>
      </c>
      <c r="X2" s="61">
        <v>283.82619999999997</v>
      </c>
      <c r="Y2" s="61">
        <v>2.3036550999999998</v>
      </c>
      <c r="Z2" s="61">
        <v>1.7572165</v>
      </c>
      <c r="AA2" s="61">
        <v>17.099544999999999</v>
      </c>
      <c r="AB2" s="61">
        <v>2.2879865000000001</v>
      </c>
      <c r="AC2" s="61">
        <v>777.18646000000001</v>
      </c>
      <c r="AD2" s="61">
        <v>6.2767242999999997</v>
      </c>
      <c r="AE2" s="61">
        <v>2.8802732999999998</v>
      </c>
      <c r="AF2" s="61">
        <v>4.7604126999999998</v>
      </c>
      <c r="AG2" s="61">
        <v>507.45755000000003</v>
      </c>
      <c r="AH2" s="61">
        <v>340.85845999999998</v>
      </c>
      <c r="AI2" s="61">
        <v>166.59907999999999</v>
      </c>
      <c r="AJ2" s="61">
        <v>1277.5686000000001</v>
      </c>
      <c r="AK2" s="61">
        <v>7752.567</v>
      </c>
      <c r="AL2" s="61">
        <v>118.53995999999999</v>
      </c>
      <c r="AM2" s="61">
        <v>4089.8485999999998</v>
      </c>
      <c r="AN2" s="61">
        <v>122.44802</v>
      </c>
      <c r="AO2" s="61">
        <v>17.401624999999999</v>
      </c>
      <c r="AP2" s="61">
        <v>13.517313</v>
      </c>
      <c r="AQ2" s="61">
        <v>3.884312</v>
      </c>
      <c r="AR2" s="61">
        <v>12.251436999999999</v>
      </c>
      <c r="AS2" s="61">
        <v>756.09879999999998</v>
      </c>
      <c r="AT2" s="61">
        <v>2.2190766000000001E-2</v>
      </c>
      <c r="AU2" s="61">
        <v>4.1538123999999996</v>
      </c>
      <c r="AV2" s="61">
        <v>170.35158000000001</v>
      </c>
      <c r="AW2" s="61">
        <v>93.634100000000004</v>
      </c>
      <c r="AX2" s="61">
        <v>0.10405243</v>
      </c>
      <c r="AY2" s="61">
        <v>1.4922146000000001</v>
      </c>
      <c r="AZ2" s="61">
        <v>430.16021999999998</v>
      </c>
      <c r="BA2" s="61">
        <v>39.719893999999996</v>
      </c>
      <c r="BB2" s="61">
        <v>10.612368999999999</v>
      </c>
      <c r="BC2" s="61">
        <v>13.047609</v>
      </c>
      <c r="BD2" s="61">
        <v>16.016687000000001</v>
      </c>
      <c r="BE2" s="61">
        <v>1.133046</v>
      </c>
      <c r="BF2" s="61">
        <v>7.1671014</v>
      </c>
      <c r="BG2" s="61">
        <v>5.7591404999999998E-4</v>
      </c>
      <c r="BH2" s="61">
        <v>2.8579579999999999E-3</v>
      </c>
      <c r="BI2" s="61">
        <v>2.8257119000000002E-3</v>
      </c>
      <c r="BJ2" s="61">
        <v>3.8423840000000001E-2</v>
      </c>
      <c r="BK2" s="61">
        <v>4.4301083000000002E-5</v>
      </c>
      <c r="BL2" s="61">
        <v>0.42767559999999999</v>
      </c>
      <c r="BM2" s="61">
        <v>5.3160949999999998</v>
      </c>
      <c r="BN2" s="61">
        <v>1.8221563999999999</v>
      </c>
      <c r="BO2" s="61">
        <v>95.091809999999995</v>
      </c>
      <c r="BP2" s="61">
        <v>17.161266000000001</v>
      </c>
      <c r="BQ2" s="61">
        <v>31.805762999999999</v>
      </c>
      <c r="BR2" s="61">
        <v>112.12129</v>
      </c>
      <c r="BS2" s="61">
        <v>37.311549999999997</v>
      </c>
      <c r="BT2" s="61">
        <v>21.586447</v>
      </c>
      <c r="BU2" s="61">
        <v>6.7318669999999997E-2</v>
      </c>
      <c r="BV2" s="61">
        <v>2.8837990000000001E-2</v>
      </c>
      <c r="BW2" s="61">
        <v>1.3889701000000001</v>
      </c>
      <c r="BX2" s="61">
        <v>1.6191329999999999</v>
      </c>
      <c r="BY2" s="61">
        <v>0.124285385</v>
      </c>
      <c r="BZ2" s="61">
        <v>1.3168772E-3</v>
      </c>
      <c r="CA2" s="61">
        <v>1.3857013</v>
      </c>
      <c r="CB2" s="61">
        <v>1.5734116999999999E-2</v>
      </c>
      <c r="CC2" s="61">
        <v>0.18585863999999999</v>
      </c>
      <c r="CD2" s="61">
        <v>0.76866109999999999</v>
      </c>
      <c r="CE2" s="61">
        <v>7.7136029999999994E-2</v>
      </c>
      <c r="CF2" s="61">
        <v>9.9383609999999997E-2</v>
      </c>
      <c r="CG2" s="61">
        <v>1.2449999E-6</v>
      </c>
      <c r="CH2" s="61">
        <v>1.8997738E-2</v>
      </c>
      <c r="CI2" s="61">
        <v>6.3705669999999997E-3</v>
      </c>
      <c r="CJ2" s="61">
        <v>1.9148475</v>
      </c>
      <c r="CK2" s="61">
        <v>1.9275105000000001E-2</v>
      </c>
      <c r="CL2" s="61">
        <v>1.0399574</v>
      </c>
      <c r="CM2" s="61">
        <v>4.9307995</v>
      </c>
      <c r="CN2" s="61">
        <v>2625.9074999999998</v>
      </c>
      <c r="CO2" s="61">
        <v>4568.1063999999997</v>
      </c>
      <c r="CP2" s="61">
        <v>2559.3537999999999</v>
      </c>
      <c r="CQ2" s="61">
        <v>866.70029999999997</v>
      </c>
      <c r="CR2" s="61">
        <v>523.58169999999996</v>
      </c>
      <c r="CS2" s="61">
        <v>453.36908</v>
      </c>
      <c r="CT2" s="61">
        <v>2685.3591000000001</v>
      </c>
      <c r="CU2" s="61">
        <v>1547.3561</v>
      </c>
      <c r="CV2" s="61">
        <v>1411.7090000000001</v>
      </c>
      <c r="CW2" s="61">
        <v>1762.3925999999999</v>
      </c>
      <c r="CX2" s="61">
        <v>542.23500000000001</v>
      </c>
      <c r="CY2" s="61">
        <v>3336.3186000000001</v>
      </c>
      <c r="CZ2" s="61">
        <v>1555.7191</v>
      </c>
      <c r="DA2" s="61">
        <v>4237.8154000000004</v>
      </c>
      <c r="DB2" s="61">
        <v>3882.7982999999999</v>
      </c>
      <c r="DC2" s="61">
        <v>6341.0619999999999</v>
      </c>
      <c r="DD2" s="61">
        <v>9459.3829999999998</v>
      </c>
      <c r="DE2" s="61">
        <v>1907.8467000000001</v>
      </c>
      <c r="DF2" s="61">
        <v>4330.2370000000001</v>
      </c>
      <c r="DG2" s="61">
        <v>2262.4756000000002</v>
      </c>
      <c r="DH2" s="61">
        <v>60.576973000000002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39.719893999999996</v>
      </c>
      <c r="B6">
        <f>BB2</f>
        <v>10.612368999999999</v>
      </c>
      <c r="C6">
        <f>BC2</f>
        <v>13.047609</v>
      </c>
      <c r="D6">
        <f>BD2</f>
        <v>16.016687000000001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21140</v>
      </c>
      <c r="C2" s="56">
        <f ca="1">YEAR(TODAY())-YEAR(B2)+IF(TODAY()&gt;=DATE(YEAR(TODAY()),MONTH(B2),DAY(B2)),0,-1)</f>
        <v>63</v>
      </c>
      <c r="E2" s="52">
        <v>160.30000000000001</v>
      </c>
      <c r="F2" s="53" t="s">
        <v>275</v>
      </c>
      <c r="G2" s="52">
        <v>58.7</v>
      </c>
      <c r="H2" s="51" t="s">
        <v>40</v>
      </c>
      <c r="I2" s="72">
        <f>ROUND(G3/E3^2,1)</f>
        <v>22.8</v>
      </c>
    </row>
    <row r="3" spans="1:9" x14ac:dyDescent="0.3">
      <c r="E3" s="51">
        <f>E2/100</f>
        <v>1.6030000000000002</v>
      </c>
      <c r="F3" s="51" t="s">
        <v>39</v>
      </c>
      <c r="G3" s="51">
        <f>G2</f>
        <v>58.7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정미혜, ID : H1900645)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08:55:56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63</v>
      </c>
      <c r="G12" s="137"/>
      <c r="H12" s="137"/>
      <c r="I12" s="137"/>
      <c r="K12" s="128">
        <f>'개인정보 및 신체계측 입력'!E2</f>
        <v>160.30000000000001</v>
      </c>
      <c r="L12" s="129"/>
      <c r="M12" s="122">
        <f>'개인정보 및 신체계측 입력'!G2</f>
        <v>58.7</v>
      </c>
      <c r="N12" s="123"/>
      <c r="O12" s="118" t="s">
        <v>270</v>
      </c>
      <c r="P12" s="112"/>
      <c r="Q12" s="115">
        <f>'개인정보 및 신체계측 입력'!I2</f>
        <v>22.8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정미혜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77.664000000000001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7.9989999999999997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14.337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15.7</v>
      </c>
      <c r="L72" s="36" t="s">
        <v>52</v>
      </c>
      <c r="M72" s="36">
        <f>ROUND('DRIs DATA'!K8,1)</f>
        <v>9.5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90.54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214.9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283.83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152.53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63.43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516.84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174.02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2021-07-06T02:10:52Z</dcterms:modified>
</cp:coreProperties>
</file>