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<sst xmlns="http://schemas.openxmlformats.org/spreadsheetml/2006/main" count="692" uniqueCount="351">
  <si>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</si>
  <si>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</si>
  <si>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</si>
  <si>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</si>
  <si>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</si>
  <si>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</si>
  <si>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</si>
  <si>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</si>
  <si>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</si>
  <si>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</si>
  <si>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</si>
  <si>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</si>
  <si>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</si>
  <si>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</si>
  <si>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</si>
  <si>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</si>
  <si>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</si>
  <si>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</si>
  <si>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</si>
  <si>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</si>
  <si>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</si>
  <si>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</si>
  <si>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</si>
  <si>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</si>
  <si>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</si>
  <si>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</si>
  <si>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</si>
  <si>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</si>
  <si>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</si>
  <si>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</si>
  <si>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</si>
  <si>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</si>
  <si>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</si>
  <si>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</si>
  <si>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</si>
  <si>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</si>
  <si>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</si>
  <si>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</si>
  <si>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</si>
  <si>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</si>
  <si>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</si>
  <si>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</si>
  <si>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</si>
  <si>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</si>
  <si>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</si>
  <si>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</si>
  <si>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</si>
  <si>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</si>
  <si>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</si>
  <si>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</si>
  <si>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</si>
  <si>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</si>
  <si>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</si>
  <si>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</si>
  <si>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</si>
  <si>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</si>
  <si>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</si>
  <si>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</si>
  <si>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</si>
  <si>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</si>
  <si>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</si>
  <si>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</si>
  <si>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</si>
  <si>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</si>
  <si>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</si>
  <si>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</si>
  <si>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</si>
  <si>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</si>
  <si>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</si>
  <si>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</si>
  <si>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</si>
  <si>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</si>
  <si>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</si>
  <si>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</si>
  <si>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</si>
  <si>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</si>
  <si>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</si>
  <si>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</si>
  <si>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</si>
  <si>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</si>
  <si>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</si>
  <si>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</si>
  <si>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</si>
  <si>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</si>
  <si>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</si>
  <si>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</si>
  <si>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</si>
  <si>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</si>
  <si>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</si>
  <si>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</si>
  <si>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</si>
  <si>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</si>
  <si>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</si>
  <si>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</si>
  <si>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</si>
  <si>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</si>
  <si>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</si>
  <si>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</si>
  <si>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</si>
  <si>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</si>
  <si>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</si>
  <si>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</si>
  <si>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</si>
  <si>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</si>
  <si>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</si>
  <si>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</si>
  <si>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</si>
  <si>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</si>
  <si>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</si>
  <si>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</si>
  <si>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</si>
  <si>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</si>
  <si>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</si>
  <si>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</si>
  <si>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</si>
  <si>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</si>
  <si>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</si>
  <si>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</si>
  <si>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</si>
  <si>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</si>
  <si>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</si>
  <si>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</si>
  <si>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</si>
  <si>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</si>
  <si>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</si>
  <si>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</si>
  <si>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</si>
  <si>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</si>
  <si>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</si>
  <si>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</si>
  <si>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</si>
  <si>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</si>
  <si>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</si>
  <si>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</si>
  <si>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</si>
  <si>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</si>
  <si>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</si>
  <si>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</si>
  <si>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</si>
  <si>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</si>
  <si>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</si>
  <si>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</si>
  <si>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</si>
  <si>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</si>
  <si>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</si>
  <si>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</si>
  <si>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</si>
  <si>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</si>
  <si>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</si>
  <si>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</si>
  <si>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</si>
  <si>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</si>
  <si>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</si>
  <si>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</si>
  <si>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</si>
  <si>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</si>
  <si>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</si>
  <si>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</si>
  <si>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</si>
  <si>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</si>
  <si>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</si>
  <si>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</si>
  <si>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</si>
  <si>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</si>
  <si>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</si>
  <si>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</si>
  <si>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</si>
  <si>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</si>
  <si>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</si>
  <si>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</si>
  <si>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</si>
  <si>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</si>
  <si>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</si>
  <si>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</si>
  <si>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</si>
  <si>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</si>
  <si>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</si>
  <si>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</si>
  <si>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</si>
  <si>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</si>
  <si>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</si>
  <si>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</si>
  <si>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</si>
  <si>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</si>
  <si>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</si>
  <si>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</si>
  <si>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</si>
  <si>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</si>
  <si>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</si>
  <si>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</si>
  <si>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</si>
  <si>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</si>
  <si>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</si>
  <si>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</si>
  <si>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</si>
  <si>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</si>
  <si>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</si>
  <si>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</si>
  <si>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</si>
  <si>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</si>
  <si>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</si>
  <si>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</si>
  <si>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</si>
  <si>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</si>
  <si>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</si>
  <si>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</si>
  <si>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</si>
  <si>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</si>
  <si>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</si>
  <si>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</si>
  <si>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</si>
  <si>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</si>
  <si>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</si>
  <si>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</si>
  <si>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</si>
  <si>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</si>
  <si>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</si>
  <si>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</si>
  <si>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</si>
  <si>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</si>
  <si>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</si>
  <si>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</si>
  <si>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</si>
  <si>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</si>
  <si>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</si>
  <si>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</si>
  <si>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</si>
  <si>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</si>
  <si>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</si>
  <si>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</si>
  <si>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</si>
  <si>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</si>
  <si>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</si>
  <si>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</si>
  <si>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</si>
  <si>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</si>
  <si>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</si>
  <si>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</si>
  <si>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</si>
  <si>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</si>
  <si>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</si>
  <si>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</si>
  <si>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</si>
  <si>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</si>
  <si>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</si>
  <si>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</si>
  <si>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</si>
  <si>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</si>
  <si>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</si>
  <si>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</si>
  <si>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</si>
  <si>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</si>
  <si>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</si>
  <si>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</si>
  <si>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</si>
  <si>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</si>
  <si>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</si>
  <si>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</si>
  <si>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</si>
  <si>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</si>
  <si>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</si>
  <si>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</si>
  <si>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</si>
  <si>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</si>
  <si>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</si>
  <si>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</si>
  <si>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</si>
  <si>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</si>
  <si>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</si>
  <si>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</si>
  <si>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</si>
  <si>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</si>
  <si>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</si>
  <si>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</si>
  <si>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</si>
  <si>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</si>
  <si>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</si>
  <si>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</si>
  <si>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</si>
  <si>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</si>
  <si>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</si>
  <si>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</si>
  <si>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</si>
  <si>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권장섭취량</t>
    <phoneticPr fontId="1" type="noConversion"/>
  </si>
  <si>
    <t>구리(ug/일)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</si>
  <si>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</si>
  <si>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</si>
  <si>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</si>
  <si>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</si>
  <si>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</si>
  <si>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</si>
  <si>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</si>
  <si>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</si>
  <si>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</si>
  <si>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</si>
  <si>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</si>
  <si>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</si>
  <si>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</si>
  <si>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엽산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</si>
  <si>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</si>
  <si>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</si>
  <si>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</si>
  <si>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불포화지방산</t>
    <phoneticPr fontId="1" type="noConversion"/>
  </si>
  <si>
    <t>섭취비율</t>
    <phoneticPr fontId="1" type="noConversion"/>
  </si>
  <si>
    <t>수용성 비타민</t>
    <phoneticPr fontId="1" type="noConversion"/>
  </si>
  <si>
    <t>비타민C</t>
    <phoneticPr fontId="1" type="noConversion"/>
  </si>
  <si>
    <t>엽산(μg DFE/일)</t>
    <phoneticPr fontId="1" type="noConversion"/>
  </si>
  <si>
    <t>마그네슘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</si>
  <si>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</si>
  <si>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</si>
  <si>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</si>
  <si>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</si>
  <si>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</si>
  <si>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</si>
  <si>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열량영양소</t>
    <phoneticPr fontId="1" type="noConversion"/>
  </si>
  <si>
    <t>지용성 비타민</t>
    <phoneticPr fontId="1" type="noConversion"/>
  </si>
  <si>
    <t>비타민A(μg RAE/일)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</si>
  <si>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</si>
  <si>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</si>
  <si>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</si>
  <si>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</si>
  <si>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</si>
  <si>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H1900646</t>
  </si>
  <si>
    <t>김경자</t>
  </si>
  <si>
    <t>정보</t>
    <phoneticPr fontId="1" type="noConversion"/>
  </si>
  <si>
    <t>(설문지 : FFQ 95문항 설문지, 사용자 : 김경자, ID : H1900646)</t>
  </si>
  <si>
    <t>2021년 07월 02일 08:57:27</t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</si>
  <si>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</si>
  <si>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</si>
  <si>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</si>
  <si>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</si>
  <si>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</si>
  <si>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충분섭취량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</si>
  <si>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</si>
  <si>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</si>
  <si>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</si>
  <si>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</si>
  <si>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권장섭취량</t>
    <phoneticPr fontId="1" type="noConversion"/>
  </si>
  <si>
    <t>상한섭취량</t>
    <phoneticPr fontId="1" type="noConversion"/>
  </si>
  <si>
    <t>티아민</t>
    <phoneticPr fontId="1" type="noConversion"/>
  </si>
  <si>
    <t>리보플라빈</t>
    <phoneticPr fontId="1" type="noConversion"/>
  </si>
  <si>
    <t>평균필요량</t>
    <phoneticPr fontId="1" type="noConversion"/>
  </si>
  <si>
    <t>권장섭취량</t>
    <phoneticPr fontId="1" type="noConversion"/>
  </si>
  <si>
    <t>평균필요량</t>
    <phoneticPr fontId="1" type="noConversion"/>
  </si>
  <si>
    <t>칼슘</t>
    <phoneticPr fontId="1" type="noConversion"/>
  </si>
  <si>
    <t>인</t>
    <phoneticPr fontId="1" type="noConversion"/>
  </si>
  <si>
    <t>구리</t>
    <phoneticPr fontId="1" type="noConversion"/>
  </si>
  <si>
    <t>크롬</t>
    <phoneticPr fontId="1" type="noConversion"/>
  </si>
  <si>
    <t>상한섭취량</t>
    <phoneticPr fontId="1" type="noConversion"/>
  </si>
  <si>
    <t>섭취량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</si>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</sst>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84.206665000000001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90352"/>
        <c:axId val="648788784"/>
      </c:barChart>
      <c:catAx>
        <c:axId val="648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8784"/>
        <c:crosses val="autoZero"/>
        <c:auto val="1"/>
        <c:lblAlgn val="ctr"/>
        <c:lblOffset val="100"/>
        <c:noMultiLvlLbl val="0"/>
      </c:catAx>
      <c:valAx>
        <c:axId val="6487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3.5231729000000001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2672"/>
        <c:axId val="116285416"/>
      </c:barChart>
      <c:catAx>
        <c:axId val="1162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5416"/>
        <c:crosses val="autoZero"/>
        <c:auto val="1"/>
        <c:lblAlgn val="ctr"/>
        <c:lblOffset val="100"/>
        <c:noMultiLvlLbl val="0"/>
      </c:catAx>
      <c:valAx>
        <c:axId val="11628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3.4419941999999999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5024"/>
        <c:axId val="116282280"/>
      </c:barChart>
      <c:catAx>
        <c:axId val="116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2280"/>
        <c:crosses val="autoZero"/>
        <c:auto val="1"/>
        <c:lblAlgn val="ctr"/>
        <c:lblOffset val="100"/>
        <c:noMultiLvlLbl val="0"/>
      </c:catAx>
      <c:valAx>
        <c:axId val="116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1397.4164000000001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632"/>
        <c:axId val="116281888"/>
      </c:barChart>
      <c:catAx>
        <c:axId val="116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1888"/>
        <c:crosses val="autoZero"/>
        <c:auto val="1"/>
        <c:lblAlgn val="ctr"/>
        <c:lblOffset val="100"/>
        <c:noMultiLvlLbl val="0"/>
      </c:catAx>
      <c:valAx>
        <c:axId val="1162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3822.6604000000002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240"/>
        <c:axId val="654050120"/>
      </c:barChart>
      <c:catAx>
        <c:axId val="116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120"/>
        <c:crosses val="autoZero"/>
        <c:auto val="1"/>
        <c:lblAlgn val="ctr"/>
        <c:lblOffset val="100"/>
        <c:noMultiLvlLbl val="0"/>
      </c:catAx>
      <c:valAx>
        <c:axId val="654050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132.20484999999999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0512"/>
        <c:axId val="654049728"/>
      </c:barChart>
      <c:catAx>
        <c:axId val="6540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728"/>
        <c:crosses val="autoZero"/>
        <c:auto val="1"/>
        <c:lblAlgn val="ctr"/>
        <c:lblOffset val="100"/>
        <c:noMultiLvlLbl val="0"/>
      </c:catAx>
      <c:valAx>
        <c:axId val="6540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175.13122999999999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080"/>
        <c:axId val="654050904"/>
      </c:barChart>
      <c:catAx>
        <c:axId val="6540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904"/>
        <c:crosses val="autoZero"/>
        <c:auto val="1"/>
        <c:lblAlgn val="ctr"/>
        <c:lblOffset val="100"/>
        <c:noMultiLvlLbl val="0"/>
      </c:catAx>
      <c:valAx>
        <c:axId val="6540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15.171139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864"/>
        <c:axId val="654049336"/>
      </c:barChart>
      <c:catAx>
        <c:axId val="6540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336"/>
        <c:crosses val="autoZero"/>
        <c:auto val="1"/>
        <c:lblAlgn val="ctr"/>
        <c:lblOffset val="100"/>
        <c:noMultiLvlLbl val="0"/>
      </c:catAx>
      <c:valAx>
        <c:axId val="65404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1175.9767999999999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59064"/>
        <c:axId val="425959456"/>
      </c:barChart>
      <c:catAx>
        <c:axId val="4259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959456"/>
        <c:crosses val="autoZero"/>
        <c:auto val="1"/>
        <c:lblAlgn val="ctr"/>
        <c:lblOffset val="100"/>
        <c:noMultiLvlLbl val="0"/>
      </c:catAx>
      <c:valAx>
        <c:axId val="4259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6.2922195E-2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60240"/>
        <c:axId val="667924680"/>
      </c:barChart>
      <c:catAx>
        <c:axId val="4259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4680"/>
        <c:crosses val="autoZero"/>
        <c:auto val="1"/>
        <c:lblAlgn val="ctr"/>
        <c:lblOffset val="100"/>
        <c:noMultiLvlLbl val="0"/>
      </c:catAx>
      <c:valAx>
        <c:axId val="6679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4.1598600000000001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5464"/>
        <c:axId val="667925856"/>
      </c:barChart>
      <c:catAx>
        <c:axId val="6679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5856"/>
        <c:crosses val="autoZero"/>
        <c:auto val="1"/>
        <c:lblAlgn val="ctr"/>
        <c:lblOffset val="100"/>
        <c:noMultiLvlLbl val="0"/>
      </c:catAx>
      <c:valAx>
        <c:axId val="66792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29.928453000000001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6824"/>
        <c:axId val="648787216"/>
      </c:barChart>
      <c:catAx>
        <c:axId val="648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7216"/>
        <c:crosses val="autoZero"/>
        <c:auto val="1"/>
        <c:lblAlgn val="ctr"/>
        <c:lblOffset val="100"/>
        <c:noMultiLvlLbl val="0"/>
      </c:catAx>
      <c:valAx>
        <c:axId val="6487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122.085724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3112"/>
        <c:axId val="667923504"/>
      </c:barChart>
      <c:catAx>
        <c:axId val="6679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3504"/>
        <c:crosses val="autoZero"/>
        <c:auto val="1"/>
        <c:lblAlgn val="ctr"/>
        <c:lblOffset val="100"/>
        <c:noMultiLvlLbl val="0"/>
      </c:catAx>
      <c:valAx>
        <c:axId val="667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98.927605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4288"/>
        <c:axId val="667926248"/>
      </c:barChart>
      <c:catAx>
        <c:axId val="6679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6248"/>
        <c:crosses val="autoZero"/>
        <c:auto val="1"/>
        <c:lblAlgn val="ctr"/>
        <c:lblOffset val="100"/>
        <c:noMultiLvlLbl val="0"/>
      </c:catAx>
      <c:valAx>
        <c:axId val="6679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7.306</c:v>
                </c:pt>
                <c:pt idx="1">
                  <c:v>14.292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182784"/>
        <c:axId val="116183960"/>
      </c:barChart>
      <c:catAx>
        <c:axId val="116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3960"/>
        <c:crosses val="autoZero"/>
        <c:auto val="1"/>
        <c:lblAlgn val="ctr"/>
        <c:lblOffset val="100"/>
        <c:noMultiLvlLbl val="0"/>
      </c:catAx>
      <c:valAx>
        <c:axId val="1161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27.123842</c:v>
                </c:pt>
                <c:pt idx="1">
                  <c:v>37.777625999999998</c:v>
                </c:pt>
                <c:pt idx="2">
                  <c:v>25.108671000000001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678.18880000000001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2392"/>
        <c:axId val="116180432"/>
      </c:barChart>
      <c:catAx>
        <c:axId val="1161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0432"/>
        <c:crosses val="autoZero"/>
        <c:auto val="1"/>
        <c:lblAlgn val="ctr"/>
        <c:lblOffset val="100"/>
        <c:noMultiLvlLbl val="0"/>
      </c:catAx>
      <c:valAx>
        <c:axId val="1161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29.238861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1216"/>
        <c:axId val="116181608"/>
      </c:barChart>
      <c:catAx>
        <c:axId val="1161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1608"/>
        <c:crosses val="autoZero"/>
        <c:auto val="1"/>
        <c:lblAlgn val="ctr"/>
        <c:lblOffset val="100"/>
        <c:noMultiLvlLbl val="0"/>
      </c:catAx>
      <c:valAx>
        <c:axId val="1161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69.361999999999995</c:v>
                </c:pt>
                <c:pt idx="1">
                  <c:v>12.54</c:v>
                </c:pt>
                <c:pt idx="2">
                  <c:v>18.097999999999999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056832"/>
        <c:axId val="571058792"/>
      </c:barChart>
      <c:catAx>
        <c:axId val="571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8792"/>
        <c:crosses val="autoZero"/>
        <c:auto val="1"/>
        <c:lblAlgn val="ctr"/>
        <c:lblOffset val="100"/>
        <c:noMultiLvlLbl val="0"/>
      </c:catAx>
      <c:valAx>
        <c:axId val="5710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2150.0014999999999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9576"/>
        <c:axId val="571059968"/>
      </c:barChart>
      <c:catAx>
        <c:axId val="5710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9968"/>
        <c:crosses val="autoZero"/>
        <c:auto val="1"/>
        <c:lblAlgn val="ctr"/>
        <c:lblOffset val="100"/>
        <c:noMultiLvlLbl val="0"/>
      </c:catAx>
      <c:valAx>
        <c:axId val="57105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165.42857000000001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224"/>
        <c:axId val="571057616"/>
      </c:barChart>
      <c:catAx>
        <c:axId val="5710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7616"/>
        <c:crosses val="autoZero"/>
        <c:auto val="1"/>
        <c:lblAlgn val="ctr"/>
        <c:lblOffset val="100"/>
        <c:noMultiLvlLbl val="0"/>
      </c:catAx>
      <c:valAx>
        <c:axId val="5710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597.49599999999998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704"/>
        <c:axId val="559118312"/>
      </c:barChart>
      <c:catAx>
        <c:axId val="5591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8312"/>
        <c:crosses val="autoZero"/>
        <c:auto val="1"/>
        <c:lblAlgn val="ctr"/>
        <c:lblOffset val="100"/>
        <c:noMultiLvlLbl val="0"/>
      </c:catAx>
      <c:valAx>
        <c:axId val="55911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7.2254659999999999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8000"/>
        <c:axId val="680156464"/>
      </c:barChart>
      <c:catAx>
        <c:axId val="6487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464"/>
        <c:crosses val="autoZero"/>
        <c:auto val="1"/>
        <c:lblAlgn val="ctr"/>
        <c:lblOffset val="100"/>
        <c:noMultiLvlLbl val="0"/>
      </c:catAx>
      <c:valAx>
        <c:axId val="680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5777.9984999999997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096"/>
        <c:axId val="559116352"/>
      </c:barChart>
      <c:catAx>
        <c:axId val="55911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352"/>
        <c:crosses val="autoZero"/>
        <c:auto val="1"/>
        <c:lblAlgn val="ctr"/>
        <c:lblOffset val="100"/>
        <c:noMultiLvlLbl val="0"/>
      </c:catAx>
      <c:valAx>
        <c:axId val="5591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20.498747000000002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5960"/>
        <c:axId val="559116744"/>
      </c:barChart>
      <c:catAx>
        <c:axId val="5591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744"/>
        <c:crosses val="autoZero"/>
        <c:auto val="1"/>
        <c:lblAlgn val="ctr"/>
        <c:lblOffset val="100"/>
        <c:noMultiLvlLbl val="0"/>
      </c:catAx>
      <c:valAx>
        <c:axId val="55911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5.2961559999999999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7920"/>
        <c:axId val="657086696"/>
      </c:barChart>
      <c:catAx>
        <c:axId val="5591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086696"/>
        <c:crosses val="autoZero"/>
        <c:auto val="1"/>
        <c:lblAlgn val="ctr"/>
        <c:lblOffset val="100"/>
        <c:noMultiLvlLbl val="0"/>
      </c:catAx>
      <c:valAx>
        <c:axId val="65708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404.37099999999998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7248"/>
        <c:axId val="680156856"/>
      </c:barChart>
      <c:catAx>
        <c:axId val="680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856"/>
        <c:crosses val="autoZero"/>
        <c:auto val="1"/>
        <c:lblAlgn val="ctr"/>
        <c:lblOffset val="100"/>
        <c:noMultiLvlLbl val="0"/>
      </c:catAx>
      <c:valAx>
        <c:axId val="680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1.6934654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8424"/>
        <c:axId val="680158816"/>
      </c:barChart>
      <c:catAx>
        <c:axId val="680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8816"/>
        <c:crosses val="autoZero"/>
        <c:auto val="1"/>
        <c:lblAlgn val="ctr"/>
        <c:lblOffset val="100"/>
        <c:noMultiLvlLbl val="0"/>
      </c:catAx>
      <c:valAx>
        <c:axId val="6801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17.601929999999999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9992"/>
        <c:axId val="508224296"/>
      </c:barChart>
      <c:catAx>
        <c:axId val="680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4296"/>
        <c:crosses val="autoZero"/>
        <c:auto val="1"/>
        <c:lblAlgn val="ctr"/>
        <c:lblOffset val="100"/>
        <c:noMultiLvlLbl val="0"/>
      </c:catAx>
      <c:valAx>
        <c:axId val="5082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5.2961559999999999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728"/>
        <c:axId val="508221160"/>
      </c:barChart>
      <c:catAx>
        <c:axId val="5082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160"/>
        <c:crosses val="autoZero"/>
        <c:auto val="1"/>
        <c:lblAlgn val="ctr"/>
        <c:lblOffset val="100"/>
        <c:noMultiLvlLbl val="0"/>
      </c:catAx>
      <c:valAx>
        <c:axId val="5082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714.75603999999998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336"/>
        <c:axId val="508223120"/>
      </c:barChart>
      <c:catAx>
        <c:axId val="50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120"/>
        <c:crosses val="autoZero"/>
        <c:auto val="1"/>
        <c:lblAlgn val="ctr"/>
        <c:lblOffset val="100"/>
        <c:noMultiLvlLbl val="0"/>
      </c:catAx>
      <c:valAx>
        <c:axId val="5082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10.852778000000001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1552"/>
        <c:axId val="508223512"/>
      </c:barChart>
      <c:catAx>
        <c:axId val="5082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512"/>
        <c:crosses val="autoZero"/>
        <c:auto val="1"/>
        <c:lblAlgn val="ctr"/>
        <c:lblOffset val="100"/>
        <c:noMultiLvlLbl val="0"/>
      </c:catAx>
      <c:valAx>
        <c:axId val="5082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김경자, ID : H1900646)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08:57:27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2150.0014999999999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84.206665000000001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29.928453000000001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69.361999999999995</v>
      </c>
      <c r="G8" s="59">
        <f>'DRIs DATA 입력'!G8</f>
        <v>12.54</v>
      </c>
      <c r="H8" s="59">
        <f>'DRIs DATA 입력'!H8</f>
        <v>18.097999999999999</v>
      </c>
      <c r="I8" s="46"/>
      <c r="J8" s="59" t="s">
        <v>215</v>
      </c>
      <c r="K8" s="59">
        <f>'DRIs DATA 입력'!K8</f>
        <v>7.306</v>
      </c>
      <c r="L8" s="59">
        <f>'DRIs DATA 입력'!L8</f>
        <v>14.292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678.18880000000001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29.238861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7.2254659999999999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404.37099999999998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165.42857000000001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1.8789165000000001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1.6934654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17.601929999999999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5.2961559999999999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714.75603999999998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10.852778000000001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3.5231729000000001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3.4419941999999999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597.49599999999998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1397.4164000000001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5777.9984999999997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3822.6604000000002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132.20484999999999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175.13122999999999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20.498747000000002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15.171139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1175.9767999999999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6.2922195E-2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4.1598600000000001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122.085724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98.927605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Y32" sqref="Y3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324</v>
      </c>
      <c r="B1" s="61" t="s">
        <v>325</v>
      </c>
      <c r="G1" s="62" t="s">
        <v>285</v>
      </c>
      <c r="H1" s="61" t="s">
        <v>326</v>
      </c>
    </row>
    <row r="3" spans="1:27" x14ac:dyDescent="0.3">
      <c r="A3" s="71" t="s">
        <v>286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287</v>
      </c>
      <c r="B4" s="69"/>
      <c r="C4" s="69"/>
      <c r="E4" s="66" t="s">
        <v>314</v>
      </c>
      <c r="F4" s="67"/>
      <c r="G4" s="67"/>
      <c r="H4" s="68"/>
      <c r="J4" s="66" t="s">
        <v>302</v>
      </c>
      <c r="K4" s="67"/>
      <c r="L4" s="68"/>
      <c r="N4" s="69" t="s">
        <v>327</v>
      </c>
      <c r="O4" s="69"/>
      <c r="P4" s="69"/>
      <c r="Q4" s="69"/>
      <c r="R4" s="69"/>
      <c r="S4" s="69"/>
      <c r="U4" s="69" t="s">
        <v>328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329</v>
      </c>
      <c r="E5" s="65"/>
      <c r="F5" s="65" t="s">
        <v>49</v>
      </c>
      <c r="G5" s="65" t="s">
        <v>330</v>
      </c>
      <c r="H5" s="65" t="s">
        <v>45</v>
      </c>
      <c r="J5" s="65"/>
      <c r="K5" s="65" t="s">
        <v>331</v>
      </c>
      <c r="L5" s="65" t="s">
        <v>289</v>
      </c>
      <c r="N5" s="65"/>
      <c r="O5" s="65" t="s">
        <v>279</v>
      </c>
      <c r="P5" s="65" t="s">
        <v>283</v>
      </c>
      <c r="Q5" s="65" t="s">
        <v>332</v>
      </c>
      <c r="R5" s="65" t="s">
        <v>278</v>
      </c>
      <c r="S5" s="65" t="s">
        <v>276</v>
      </c>
      <c r="U5" s="65"/>
      <c r="V5" s="65" t="s">
        <v>279</v>
      </c>
      <c r="W5" s="65" t="s">
        <v>283</v>
      </c>
      <c r="X5" s="65" t="s">
        <v>333</v>
      </c>
      <c r="Y5" s="65" t="s">
        <v>278</v>
      </c>
      <c r="Z5" s="65" t="s">
        <v>276</v>
      </c>
    </row>
    <row r="6" spans="1:27" x14ac:dyDescent="0.3">
      <c r="A6" s="65" t="s">
        <v>287</v>
      </c>
      <c r="B6" s="65">
        <v>1600</v>
      </c>
      <c r="C6" s="65">
        <v>2150.0014999999999</v>
      </c>
      <c r="E6" s="65" t="s">
        <v>290</v>
      </c>
      <c r="F6" s="65">
        <v>55</v>
      </c>
      <c r="G6" s="65">
        <v>15</v>
      </c>
      <c r="H6" s="65">
        <v>7</v>
      </c>
      <c r="J6" s="65" t="s">
        <v>334</v>
      </c>
      <c r="K6" s="65">
        <v>0.1</v>
      </c>
      <c r="L6" s="65">
        <v>4</v>
      </c>
      <c r="N6" s="65" t="s">
        <v>335</v>
      </c>
      <c r="O6" s="65">
        <v>40</v>
      </c>
      <c r="P6" s="65">
        <v>45</v>
      </c>
      <c r="Q6" s="65">
        <v>0</v>
      </c>
      <c r="R6" s="65">
        <v>0</v>
      </c>
      <c r="S6" s="65">
        <v>84.206665000000001</v>
      </c>
      <c r="U6" s="65" t="s">
        <v>291</v>
      </c>
      <c r="V6" s="65">
        <v>0</v>
      </c>
      <c r="W6" s="65">
        <v>0</v>
      </c>
      <c r="X6" s="65">
        <v>20</v>
      </c>
      <c r="Y6" s="65">
        <v>0</v>
      </c>
      <c r="Z6" s="65">
        <v>29.928453000000001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336</v>
      </c>
      <c r="F8" s="65">
        <v>69.361999999999995</v>
      </c>
      <c r="G8" s="65">
        <v>12.54</v>
      </c>
      <c r="H8" s="65">
        <v>18.097999999999999</v>
      </c>
      <c r="J8" s="65" t="s">
        <v>303</v>
      </c>
      <c r="K8" s="65">
        <v>7.306</v>
      </c>
      <c r="L8" s="65">
        <v>14.292</v>
      </c>
    </row>
    <row r="13" spans="1:27" x14ac:dyDescent="0.3">
      <c r="A13" s="70" t="s">
        <v>315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293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295</v>
      </c>
      <c r="P14" s="69"/>
      <c r="Q14" s="69"/>
      <c r="R14" s="69"/>
      <c r="S14" s="69"/>
      <c r="T14" s="69"/>
      <c r="V14" s="69" t="s">
        <v>296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283</v>
      </c>
      <c r="D15" s="65" t="s">
        <v>277</v>
      </c>
      <c r="E15" s="65" t="s">
        <v>278</v>
      </c>
      <c r="F15" s="65" t="s">
        <v>329</v>
      </c>
      <c r="H15" s="65"/>
      <c r="I15" s="65" t="s">
        <v>279</v>
      </c>
      <c r="J15" s="65" t="s">
        <v>337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283</v>
      </c>
      <c r="R15" s="65" t="s">
        <v>277</v>
      </c>
      <c r="S15" s="65" t="s">
        <v>338</v>
      </c>
      <c r="T15" s="65" t="s">
        <v>276</v>
      </c>
      <c r="V15" s="65"/>
      <c r="W15" s="65" t="s">
        <v>279</v>
      </c>
      <c r="X15" s="65" t="s">
        <v>283</v>
      </c>
      <c r="Y15" s="65" t="s">
        <v>277</v>
      </c>
      <c r="Z15" s="65" t="s">
        <v>278</v>
      </c>
      <c r="AA15" s="65" t="s">
        <v>329</v>
      </c>
    </row>
    <row r="16" spans="1:27" x14ac:dyDescent="0.3">
      <c r="A16" s="65" t="s">
        <v>316</v>
      </c>
      <c r="B16" s="65">
        <v>410</v>
      </c>
      <c r="C16" s="65">
        <v>550</v>
      </c>
      <c r="D16" s="65">
        <v>0</v>
      </c>
      <c r="E16" s="65">
        <v>3000</v>
      </c>
      <c r="F16" s="65">
        <v>678.18880000000001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29.238861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7.2254659999999999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404.37099999999998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339</v>
      </c>
      <c r="I24" s="69"/>
      <c r="J24" s="69"/>
      <c r="K24" s="69"/>
      <c r="L24" s="69"/>
      <c r="M24" s="69"/>
      <c r="O24" s="69" t="s">
        <v>340</v>
      </c>
      <c r="P24" s="69"/>
      <c r="Q24" s="69"/>
      <c r="R24" s="69"/>
      <c r="S24" s="69"/>
      <c r="T24" s="69"/>
      <c r="V24" s="69" t="s">
        <v>317</v>
      </c>
      <c r="W24" s="69"/>
      <c r="X24" s="69"/>
      <c r="Y24" s="69"/>
      <c r="Z24" s="69"/>
      <c r="AA24" s="69"/>
      <c r="AC24" s="69" t="s">
        <v>318</v>
      </c>
      <c r="AD24" s="69"/>
      <c r="AE24" s="69"/>
      <c r="AF24" s="69"/>
      <c r="AG24" s="69"/>
      <c r="AH24" s="69"/>
      <c r="AJ24" s="69" t="s">
        <v>298</v>
      </c>
      <c r="AK24" s="69"/>
      <c r="AL24" s="69"/>
      <c r="AM24" s="69"/>
      <c r="AN24" s="69"/>
      <c r="AO24" s="69"/>
      <c r="AQ24" s="69" t="s">
        <v>319</v>
      </c>
      <c r="AR24" s="69"/>
      <c r="AS24" s="69"/>
      <c r="AT24" s="69"/>
      <c r="AU24" s="69"/>
      <c r="AV24" s="69"/>
      <c r="AX24" s="69" t="s">
        <v>320</v>
      </c>
      <c r="AY24" s="69"/>
      <c r="AZ24" s="69"/>
      <c r="BA24" s="69"/>
      <c r="BB24" s="69"/>
      <c r="BC24" s="69"/>
      <c r="BE24" s="69" t="s">
        <v>321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283</v>
      </c>
      <c r="D25" s="65" t="s">
        <v>277</v>
      </c>
      <c r="E25" s="65" t="s">
        <v>278</v>
      </c>
      <c r="F25" s="65" t="s">
        <v>276</v>
      </c>
      <c r="H25" s="65"/>
      <c r="I25" s="65" t="s">
        <v>341</v>
      </c>
      <c r="J25" s="65" t="s">
        <v>283</v>
      </c>
      <c r="K25" s="65" t="s">
        <v>277</v>
      </c>
      <c r="L25" s="65" t="s">
        <v>338</v>
      </c>
      <c r="M25" s="65" t="s">
        <v>329</v>
      </c>
      <c r="O25" s="65"/>
      <c r="P25" s="65" t="s">
        <v>279</v>
      </c>
      <c r="Q25" s="65" t="s">
        <v>342</v>
      </c>
      <c r="R25" s="65" t="s">
        <v>277</v>
      </c>
      <c r="S25" s="65" t="s">
        <v>338</v>
      </c>
      <c r="T25" s="65" t="s">
        <v>276</v>
      </c>
      <c r="V25" s="65"/>
      <c r="W25" s="65" t="s">
        <v>279</v>
      </c>
      <c r="X25" s="65" t="s">
        <v>283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283</v>
      </c>
      <c r="AF25" s="65" t="s">
        <v>277</v>
      </c>
      <c r="AG25" s="65" t="s">
        <v>278</v>
      </c>
      <c r="AH25" s="65" t="s">
        <v>329</v>
      </c>
      <c r="AJ25" s="65"/>
      <c r="AK25" s="65" t="s">
        <v>343</v>
      </c>
      <c r="AL25" s="65" t="s">
        <v>283</v>
      </c>
      <c r="AM25" s="65" t="s">
        <v>277</v>
      </c>
      <c r="AN25" s="65" t="s">
        <v>278</v>
      </c>
      <c r="AO25" s="65" t="s">
        <v>276</v>
      </c>
      <c r="AQ25" s="65"/>
      <c r="AR25" s="65" t="s">
        <v>341</v>
      </c>
      <c r="AS25" s="65" t="s">
        <v>283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283</v>
      </c>
      <c r="BA25" s="65" t="s">
        <v>333</v>
      </c>
      <c r="BB25" s="65" t="s">
        <v>278</v>
      </c>
      <c r="BC25" s="65" t="s">
        <v>276</v>
      </c>
      <c r="BE25" s="65"/>
      <c r="BF25" s="65" t="s">
        <v>279</v>
      </c>
      <c r="BG25" s="65" t="s">
        <v>283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165.42857000000001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1.8789165000000001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1.6934654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17.601929999999999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5.2961559999999999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714.75603999999998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10.852778000000001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3.5231729000000001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3.4419941999999999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344</v>
      </c>
      <c r="B34" s="69"/>
      <c r="C34" s="69"/>
      <c r="D34" s="69"/>
      <c r="E34" s="69"/>
      <c r="F34" s="69"/>
      <c r="H34" s="69" t="s">
        <v>345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300</v>
      </c>
      <c r="W34" s="69"/>
      <c r="X34" s="69"/>
      <c r="Y34" s="69"/>
      <c r="Z34" s="69"/>
      <c r="AA34" s="69"/>
      <c r="AC34" s="69" t="s">
        <v>301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337</v>
      </c>
      <c r="D35" s="65" t="s">
        <v>277</v>
      </c>
      <c r="E35" s="65" t="s">
        <v>278</v>
      </c>
      <c r="F35" s="65" t="s">
        <v>329</v>
      </c>
      <c r="H35" s="65"/>
      <c r="I35" s="65" t="s">
        <v>279</v>
      </c>
      <c r="J35" s="65" t="s">
        <v>283</v>
      </c>
      <c r="K35" s="65" t="s">
        <v>277</v>
      </c>
      <c r="L35" s="65" t="s">
        <v>338</v>
      </c>
      <c r="M35" s="65" t="s">
        <v>276</v>
      </c>
      <c r="O35" s="65"/>
      <c r="P35" s="65" t="s">
        <v>279</v>
      </c>
      <c r="Q35" s="65" t="s">
        <v>342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283</v>
      </c>
      <c r="Y35" s="65" t="s">
        <v>277</v>
      </c>
      <c r="Z35" s="65" t="s">
        <v>278</v>
      </c>
      <c r="AA35" s="65" t="s">
        <v>276</v>
      </c>
      <c r="AC35" s="65"/>
      <c r="AD35" s="65" t="s">
        <v>341</v>
      </c>
      <c r="AE35" s="65" t="s">
        <v>283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283</v>
      </c>
      <c r="AM35" s="65" t="s">
        <v>277</v>
      </c>
      <c r="AN35" s="65" t="s">
        <v>278</v>
      </c>
      <c r="AO35" s="65" t="s">
        <v>329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597.49599999999998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1397.4164000000001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5777.9984999999997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3822.6604000000002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132.20484999999999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175.13122999999999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308</v>
      </c>
      <c r="B44" s="69"/>
      <c r="C44" s="69"/>
      <c r="D44" s="69"/>
      <c r="E44" s="69"/>
      <c r="F44" s="69"/>
      <c r="H44" s="69" t="s">
        <v>281</v>
      </c>
      <c r="I44" s="69"/>
      <c r="J44" s="69"/>
      <c r="K44" s="69"/>
      <c r="L44" s="69"/>
      <c r="M44" s="69"/>
      <c r="O44" s="69" t="s">
        <v>346</v>
      </c>
      <c r="P44" s="69"/>
      <c r="Q44" s="69"/>
      <c r="R44" s="69"/>
      <c r="S44" s="69"/>
      <c r="T44" s="69"/>
      <c r="V44" s="69" t="s">
        <v>309</v>
      </c>
      <c r="W44" s="69"/>
      <c r="X44" s="69"/>
      <c r="Y44" s="69"/>
      <c r="Z44" s="69"/>
      <c r="AA44" s="69"/>
      <c r="AC44" s="69" t="s">
        <v>310</v>
      </c>
      <c r="AD44" s="69"/>
      <c r="AE44" s="69"/>
      <c r="AF44" s="69"/>
      <c r="AG44" s="69"/>
      <c r="AH44" s="69"/>
      <c r="AJ44" s="69" t="s">
        <v>282</v>
      </c>
      <c r="AK44" s="69"/>
      <c r="AL44" s="69"/>
      <c r="AM44" s="69"/>
      <c r="AN44" s="69"/>
      <c r="AO44" s="69"/>
      <c r="AQ44" s="69" t="s">
        <v>311</v>
      </c>
      <c r="AR44" s="69"/>
      <c r="AS44" s="69"/>
      <c r="AT44" s="69"/>
      <c r="AU44" s="69"/>
      <c r="AV44" s="69"/>
      <c r="AX44" s="69" t="s">
        <v>312</v>
      </c>
      <c r="AY44" s="69"/>
      <c r="AZ44" s="69"/>
      <c r="BA44" s="69"/>
      <c r="BB44" s="69"/>
      <c r="BC44" s="69"/>
      <c r="BE44" s="69" t="s">
        <v>347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283</v>
      </c>
      <c r="D45" s="65" t="s">
        <v>277</v>
      </c>
      <c r="E45" s="65" t="s">
        <v>348</v>
      </c>
      <c r="F45" s="65" t="s">
        <v>276</v>
      </c>
      <c r="H45" s="65"/>
      <c r="I45" s="65" t="s">
        <v>279</v>
      </c>
      <c r="J45" s="65" t="s">
        <v>283</v>
      </c>
      <c r="K45" s="65" t="s">
        <v>333</v>
      </c>
      <c r="L45" s="65" t="s">
        <v>278</v>
      </c>
      <c r="M45" s="65" t="s">
        <v>276</v>
      </c>
      <c r="O45" s="65"/>
      <c r="P45" s="65" t="s">
        <v>279</v>
      </c>
      <c r="Q45" s="65" t="s">
        <v>283</v>
      </c>
      <c r="R45" s="65" t="s">
        <v>277</v>
      </c>
      <c r="S45" s="65" t="s">
        <v>338</v>
      </c>
      <c r="T45" s="65" t="s">
        <v>276</v>
      </c>
      <c r="V45" s="65"/>
      <c r="W45" s="65" t="s">
        <v>279</v>
      </c>
      <c r="X45" s="65" t="s">
        <v>283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283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283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337</v>
      </c>
      <c r="AT45" s="65" t="s">
        <v>277</v>
      </c>
      <c r="AU45" s="65" t="s">
        <v>278</v>
      </c>
      <c r="AV45" s="65" t="s">
        <v>329</v>
      </c>
      <c r="AX45" s="65"/>
      <c r="AY45" s="65" t="s">
        <v>279</v>
      </c>
      <c r="AZ45" s="65" t="s">
        <v>283</v>
      </c>
      <c r="BA45" s="65" t="s">
        <v>277</v>
      </c>
      <c r="BB45" s="65" t="s">
        <v>278</v>
      </c>
      <c r="BC45" s="65" t="s">
        <v>349</v>
      </c>
      <c r="BE45" s="65"/>
      <c r="BF45" s="65" t="s">
        <v>279</v>
      </c>
      <c r="BG45" s="65" t="s">
        <v>283</v>
      </c>
      <c r="BH45" s="65" t="s">
        <v>333</v>
      </c>
      <c r="BI45" s="65" t="s">
        <v>348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20.498747000000002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15.171139</v>
      </c>
      <c r="O46" s="65" t="s">
        <v>284</v>
      </c>
      <c r="P46" s="65">
        <v>600</v>
      </c>
      <c r="Q46" s="65">
        <v>800</v>
      </c>
      <c r="R46" s="65">
        <v>0</v>
      </c>
      <c r="S46" s="65">
        <v>10000</v>
      </c>
      <c r="T46" s="65">
        <v>1175.9767999999999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6.2922195E-2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4.1598600000000001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122.085724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98.927605</v>
      </c>
      <c r="AX46" s="65" t="s">
        <v>313</v>
      </c>
      <c r="AY46" s="65"/>
      <c r="AZ46" s="65"/>
      <c r="BA46" s="65"/>
      <c r="BB46" s="65"/>
      <c r="BC46" s="65"/>
      <c r="BE46" s="65" t="s">
        <v>350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322</v>
      </c>
      <c r="B2" s="61" t="s">
        <v>323</v>
      </c>
      <c r="C2" s="61" t="s">
        <v>297</v>
      </c>
      <c r="D2" s="61">
        <v>67</v>
      </c>
      <c r="E2" s="61">
        <v>2150.0014999999999</v>
      </c>
      <c r="F2" s="61">
        <v>322.73559999999998</v>
      </c>
      <c r="G2" s="61">
        <v>58.346172000000003</v>
      </c>
      <c r="H2" s="61">
        <v>33.990054999999998</v>
      </c>
      <c r="I2" s="61">
        <v>24.356117000000001</v>
      </c>
      <c r="J2" s="61">
        <v>84.206665000000001</v>
      </c>
      <c r="K2" s="61">
        <v>39.917763000000001</v>
      </c>
      <c r="L2" s="61">
        <v>44.288905999999997</v>
      </c>
      <c r="M2" s="61">
        <v>29.928453000000001</v>
      </c>
      <c r="N2" s="61">
        <v>3.4098454</v>
      </c>
      <c r="O2" s="61">
        <v>16.041338</v>
      </c>
      <c r="P2" s="61">
        <v>1168.7428</v>
      </c>
      <c r="Q2" s="61">
        <v>28.053732</v>
      </c>
      <c r="R2" s="61">
        <v>678.18880000000001</v>
      </c>
      <c r="S2" s="61">
        <v>190.43428</v>
      </c>
      <c r="T2" s="61">
        <v>5853.0550000000003</v>
      </c>
      <c r="U2" s="61">
        <v>7.2254659999999999</v>
      </c>
      <c r="V2" s="61">
        <v>29.238861</v>
      </c>
      <c r="W2" s="61">
        <v>404.37099999999998</v>
      </c>
      <c r="X2" s="61">
        <v>165.42857000000001</v>
      </c>
      <c r="Y2" s="61">
        <v>1.8789165000000001</v>
      </c>
      <c r="Z2" s="61">
        <v>1.6934654</v>
      </c>
      <c r="AA2" s="61">
        <v>17.601929999999999</v>
      </c>
      <c r="AB2" s="61">
        <v>5.2961559999999999</v>
      </c>
      <c r="AC2" s="61">
        <v>714.75603999999998</v>
      </c>
      <c r="AD2" s="61">
        <v>10.852778000000001</v>
      </c>
      <c r="AE2" s="61">
        <v>3.5231729000000001</v>
      </c>
      <c r="AF2" s="61">
        <v>3.4419941999999999</v>
      </c>
      <c r="AG2" s="61">
        <v>597.49599999999998</v>
      </c>
      <c r="AH2" s="61">
        <v>314.39148</v>
      </c>
      <c r="AI2" s="61">
        <v>283.10446000000002</v>
      </c>
      <c r="AJ2" s="61">
        <v>1397.4164000000001</v>
      </c>
      <c r="AK2" s="61">
        <v>5777.9984999999997</v>
      </c>
      <c r="AL2" s="61">
        <v>132.20484999999999</v>
      </c>
      <c r="AM2" s="61">
        <v>3822.6604000000002</v>
      </c>
      <c r="AN2" s="61">
        <v>175.13122999999999</v>
      </c>
      <c r="AO2" s="61">
        <v>20.498747000000002</v>
      </c>
      <c r="AP2" s="61">
        <v>13.949816</v>
      </c>
      <c r="AQ2" s="61">
        <v>6.5489316000000004</v>
      </c>
      <c r="AR2" s="61">
        <v>15.171139</v>
      </c>
      <c r="AS2" s="61">
        <v>1175.9767999999999</v>
      </c>
      <c r="AT2" s="61">
        <v>6.2922195E-2</v>
      </c>
      <c r="AU2" s="61">
        <v>4.1598600000000001</v>
      </c>
      <c r="AV2" s="61">
        <v>122.085724</v>
      </c>
      <c r="AW2" s="61">
        <v>98.927605</v>
      </c>
      <c r="AX2" s="61">
        <v>0.17983884999999999</v>
      </c>
      <c r="AY2" s="61">
        <v>1.2755334</v>
      </c>
      <c r="AZ2" s="61">
        <v>412.07920000000001</v>
      </c>
      <c r="BA2" s="61">
        <v>90.035324000000003</v>
      </c>
      <c r="BB2" s="61">
        <v>27.123842</v>
      </c>
      <c r="BC2" s="61">
        <v>37.777625999999998</v>
      </c>
      <c r="BD2" s="61">
        <v>25.108671000000001</v>
      </c>
      <c r="BE2" s="61">
        <v>0.68791175000000004</v>
      </c>
      <c r="BF2" s="61">
        <v>3.7366920000000001</v>
      </c>
      <c r="BG2" s="61">
        <v>2.2897788000000001E-4</v>
      </c>
      <c r="BH2" s="61">
        <v>1.0490978E-2</v>
      </c>
      <c r="BI2" s="61">
        <v>8.0195249999999996E-3</v>
      </c>
      <c r="BJ2" s="61">
        <v>4.0235367000000001E-2</v>
      </c>
      <c r="BK2" s="61">
        <v>1.7613684E-5</v>
      </c>
      <c r="BL2" s="61">
        <v>0.19843195</v>
      </c>
      <c r="BM2" s="61">
        <v>5.1842800000000002</v>
      </c>
      <c r="BN2" s="61">
        <v>0.87190179999999995</v>
      </c>
      <c r="BO2" s="61">
        <v>65.914050000000003</v>
      </c>
      <c r="BP2" s="61">
        <v>15.881468999999999</v>
      </c>
      <c r="BQ2" s="61">
        <v>19.455648</v>
      </c>
      <c r="BR2" s="61">
        <v>83.176289999999995</v>
      </c>
      <c r="BS2" s="61">
        <v>32.385680000000001</v>
      </c>
      <c r="BT2" s="61">
        <v>9.6110779999999991</v>
      </c>
      <c r="BU2" s="61">
        <v>0.40940159999999998</v>
      </c>
      <c r="BV2" s="61">
        <v>0.19870367999999999</v>
      </c>
      <c r="BW2" s="61">
        <v>0.75940719999999995</v>
      </c>
      <c r="BX2" s="61">
        <v>1.7795863999999999</v>
      </c>
      <c r="BY2" s="61">
        <v>0.22439511000000001</v>
      </c>
      <c r="BZ2" s="61">
        <v>1.1429258E-3</v>
      </c>
      <c r="CA2" s="61">
        <v>1.3213946999999999</v>
      </c>
      <c r="CB2" s="61">
        <v>0.17643444</v>
      </c>
      <c r="CC2" s="61">
        <v>0.20385908999999999</v>
      </c>
      <c r="CD2" s="61">
        <v>3.6042040000000002</v>
      </c>
      <c r="CE2" s="61">
        <v>6.7354369999999997E-2</v>
      </c>
      <c r="CF2" s="61">
        <v>0.4541847</v>
      </c>
      <c r="CG2" s="61">
        <v>4.9500000000000003E-7</v>
      </c>
      <c r="CH2" s="61">
        <v>3.0127693000000001E-2</v>
      </c>
      <c r="CI2" s="61">
        <v>6.3704113E-3</v>
      </c>
      <c r="CJ2" s="61">
        <v>7.4363766</v>
      </c>
      <c r="CK2" s="61">
        <v>8.5498080000000008E-3</v>
      </c>
      <c r="CL2" s="61">
        <v>3.4614772999999999</v>
      </c>
      <c r="CM2" s="61">
        <v>4.5523860000000003</v>
      </c>
      <c r="CN2" s="61">
        <v>2797.0852</v>
      </c>
      <c r="CO2" s="61">
        <v>4766.4785000000002</v>
      </c>
      <c r="CP2" s="61">
        <v>3456.9407000000001</v>
      </c>
      <c r="CQ2" s="61">
        <v>1283.7448999999999</v>
      </c>
      <c r="CR2" s="61">
        <v>588.1703</v>
      </c>
      <c r="CS2" s="61">
        <v>592.14557000000002</v>
      </c>
      <c r="CT2" s="61">
        <v>2648.4497000000001</v>
      </c>
      <c r="CU2" s="61">
        <v>1714.4865</v>
      </c>
      <c r="CV2" s="61">
        <v>1638.0247999999999</v>
      </c>
      <c r="CW2" s="61">
        <v>2019.3090999999999</v>
      </c>
      <c r="CX2" s="61">
        <v>547.55145000000005</v>
      </c>
      <c r="CY2" s="61">
        <v>3450.0255999999999</v>
      </c>
      <c r="CZ2" s="61">
        <v>1548.5291999999999</v>
      </c>
      <c r="DA2" s="61">
        <v>3871.7220000000002</v>
      </c>
      <c r="DB2" s="61">
        <v>3846.9944</v>
      </c>
      <c r="DC2" s="61">
        <v>5342.6779999999999</v>
      </c>
      <c r="DD2" s="61">
        <v>9000.9459999999999</v>
      </c>
      <c r="DE2" s="61">
        <v>2101.018</v>
      </c>
      <c r="DF2" s="61">
        <v>3783.7069999999999</v>
      </c>
      <c r="DG2" s="61">
        <v>2111.1477</v>
      </c>
      <c r="DH2" s="61">
        <v>148.07512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90.035324000000003</v>
      </c>
      <c r="B6">
        <f>BB2</f>
        <v>27.123842</v>
      </c>
      <c r="C6">
        <f>BC2</f>
        <v>37.777625999999998</v>
      </c>
      <c r="D6">
        <f>BD2</f>
        <v>25.108671000000001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1" sqref="G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19834</v>
      </c>
      <c r="C2" s="56">
        <f ca="1">YEAR(TODAY())-YEAR(B2)+IF(TODAY()&gt;=DATE(YEAR(TODAY()),MONTH(B2),DAY(B2)),0,-1)</f>
        <v>67</v>
      </c>
      <c r="E2" s="52">
        <v>158.30000000000001</v>
      </c>
      <c r="F2" s="53" t="s">
        <v>275</v>
      </c>
      <c r="G2" s="52">
        <v>55</v>
      </c>
      <c r="H2" s="51" t="s">
        <v>40</v>
      </c>
      <c r="I2" s="72">
        <f>ROUND(G3/E3^2,1)</f>
        <v>21.9</v>
      </c>
    </row>
    <row r="3" spans="1:9" x14ac:dyDescent="0.3">
      <c r="E3" s="51">
        <f>E2/100</f>
        <v>1.5830000000000002</v>
      </c>
      <c r="F3" s="51" t="s">
        <v>39</v>
      </c>
      <c r="G3" s="51">
        <f>G2</f>
        <v>55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김경자, ID : H1900646)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08:57:27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67</v>
      </c>
      <c r="G12" s="137"/>
      <c r="H12" s="137"/>
      <c r="I12" s="137"/>
      <c r="K12" s="128">
        <f>'개인정보 및 신체계측 입력'!E2</f>
        <v>158.30000000000001</v>
      </c>
      <c r="L12" s="129"/>
      <c r="M12" s="122">
        <f>'개인정보 및 신체계측 입력'!G2</f>
        <v>55</v>
      </c>
      <c r="N12" s="123"/>
      <c r="O12" s="118" t="s">
        <v>270</v>
      </c>
      <c r="P12" s="112"/>
      <c r="Q12" s="115">
        <f>'개인정보 및 신체계측 입력'!I2</f>
        <v>21.9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김경자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69.361999999999995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12.54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18.097999999999999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14.3</v>
      </c>
      <c r="L72" s="36" t="s">
        <v>52</v>
      </c>
      <c r="M72" s="36">
        <f>ROUND('DRIs DATA'!K8,1)</f>
        <v>7.3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90.43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243.66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165.43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353.08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74.69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385.2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204.99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2021-07-06T02:14:27Z</dcterms:modified>
</cp:coreProperties>
</file>