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<sst xmlns="http://schemas.openxmlformats.org/spreadsheetml/2006/main" count="692" uniqueCount="340">
  <si>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</si>
  <si>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</si>
  <si>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</si>
  <si>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</si>
  <si>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</si>
  <si>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</si>
  <si>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</si>
  <si>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</si>
  <si>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</si>
  <si>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</si>
  <si>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</si>
  <si>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</si>
  <si>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</si>
  <si>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</si>
  <si>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</si>
  <si>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</si>
  <si>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</si>
  <si>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</si>
  <si>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</si>
  <si>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</si>
  <si>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</si>
  <si>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</si>
  <si>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</si>
  <si>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</si>
  <si>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</si>
  <si>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</si>
  <si>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</si>
  <si>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</si>
  <si>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</si>
  <si>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</si>
  <si>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</si>
  <si>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</si>
  <si>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</si>
  <si>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</si>
  <si>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</si>
  <si>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</si>
  <si>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</si>
  <si>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</si>
  <si>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</si>
  <si>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</si>
  <si>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</si>
  <si>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</si>
  <si>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</si>
  <si>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</si>
  <si>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</si>
  <si>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</si>
  <si>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</si>
  <si>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</si>
  <si>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</si>
  <si>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</si>
  <si>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</si>
  <si>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</si>
  <si>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</si>
  <si>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</si>
  <si>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</si>
  <si>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</si>
  <si>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</si>
  <si>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</si>
  <si>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</si>
  <si>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</si>
  <si>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</si>
  <si>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</si>
  <si>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</si>
  <si>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</si>
  <si>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</si>
  <si>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</si>
  <si>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</si>
  <si>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</si>
  <si>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</si>
  <si>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</si>
  <si>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</si>
  <si>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</si>
  <si>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</si>
  <si>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</si>
  <si>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</si>
  <si>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</si>
  <si>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</si>
  <si>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</si>
  <si>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</si>
  <si>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</si>
  <si>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</si>
  <si>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</si>
  <si>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</si>
  <si>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</si>
  <si>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</si>
  <si>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</si>
  <si>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</si>
  <si>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</si>
  <si>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</si>
  <si>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</si>
  <si>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</si>
  <si>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</si>
  <si>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</si>
  <si>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</si>
  <si>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</si>
  <si>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</si>
  <si>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</si>
  <si>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</si>
  <si>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</si>
  <si>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</si>
  <si>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</si>
  <si>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</si>
  <si>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</si>
  <si>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</si>
  <si>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</si>
  <si>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</si>
  <si>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</si>
  <si>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</si>
  <si>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</si>
  <si>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</si>
  <si>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</si>
  <si>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</si>
  <si>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</si>
  <si>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</si>
  <si>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</si>
  <si>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</si>
  <si>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</si>
  <si>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</si>
  <si>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</si>
  <si>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</si>
  <si>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</si>
  <si>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</si>
  <si>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</si>
  <si>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</si>
  <si>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</si>
  <si>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</si>
  <si>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</si>
  <si>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</si>
  <si>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</si>
  <si>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</si>
  <si>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</si>
  <si>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</si>
  <si>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</si>
  <si>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</si>
  <si>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</si>
  <si>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</si>
  <si>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</si>
  <si>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</si>
  <si>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</si>
  <si>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</si>
  <si>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</si>
  <si>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</si>
  <si>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</si>
  <si>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</si>
  <si>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</si>
  <si>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</si>
  <si>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</si>
  <si>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</si>
  <si>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</si>
  <si>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</si>
  <si>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</si>
  <si>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</si>
  <si>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</si>
  <si>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</si>
  <si>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</si>
  <si>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</si>
  <si>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</si>
  <si>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</si>
  <si>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</si>
  <si>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</si>
  <si>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</si>
  <si>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</si>
  <si>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</si>
  <si>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</si>
  <si>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</si>
  <si>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</si>
  <si>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</si>
  <si>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</si>
  <si>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</si>
  <si>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</si>
  <si>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</si>
  <si>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</si>
  <si>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</si>
  <si>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</si>
  <si>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</si>
  <si>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</si>
  <si>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</si>
  <si>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</si>
  <si>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</si>
  <si>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</si>
  <si>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</si>
  <si>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</si>
  <si>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</si>
  <si>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</si>
  <si>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</si>
  <si>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</si>
  <si>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</si>
  <si>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</si>
  <si>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</si>
  <si>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</si>
  <si>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</si>
  <si>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</si>
  <si>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</si>
  <si>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</si>
  <si>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</si>
  <si>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</si>
  <si>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</si>
  <si>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</si>
  <si>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</si>
  <si>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</si>
  <si>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</si>
  <si>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</si>
  <si>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</si>
  <si>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</si>
  <si>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</si>
  <si>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</si>
  <si>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</si>
  <si>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</si>
  <si>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</si>
  <si>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</si>
  <si>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</si>
  <si>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</si>
  <si>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</si>
  <si>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</si>
  <si>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</si>
  <si>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</si>
  <si>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</si>
  <si>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</si>
  <si>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</si>
  <si>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</si>
  <si>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</si>
  <si>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</si>
  <si>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</si>
  <si>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</si>
  <si>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</si>
  <si>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</si>
  <si>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</si>
  <si>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</si>
  <si>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</si>
  <si>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</si>
  <si>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</si>
  <si>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</si>
  <si>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</si>
  <si>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</si>
  <si>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</si>
  <si>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</si>
  <si>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</si>
  <si>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</si>
  <si>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</si>
  <si>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</si>
  <si>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</si>
  <si>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</si>
  <si>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</si>
  <si>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</si>
  <si>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</si>
  <si>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</si>
  <si>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</si>
  <si>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</si>
  <si>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</si>
  <si>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</si>
  <si>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</si>
  <si>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</si>
  <si>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</si>
  <si>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</si>
  <si>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</si>
  <si>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</si>
  <si>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</si>
  <si>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</si>
  <si>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</si>
  <si>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</si>
  <si>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</si>
  <si>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</si>
  <si>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</si>
  <si>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</si>
  <si>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</si>
  <si>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</si>
  <si>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</si>
  <si>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</si>
  <si>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</si>
  <si>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</si>
  <si>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</si>
  <si>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</si>
  <si>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</si>
  <si>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</si>
  <si>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</si>
  <si>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</si>
  <si>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</si>
  <si>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</si>
  <si>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</si>
  <si>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</si>
  <si>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</si>
  <si>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</si>
  <si>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망간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</si>
  <si>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</si>
  <si>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</si>
  <si>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</si>
  <si>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</si>
  <si>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</si>
  <si>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</si>
  <si>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</si>
  <si>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</si>
  <si>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</si>
  <si>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</si>
  <si>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</si>
  <si>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</si>
  <si>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</si>
  <si>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</si>
  <si>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</si>
  <si>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</si>
  <si>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</si>
  <si>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</si>
  <si>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</si>
  <si>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</si>
  <si>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</si>
  <si>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크롬(ug/일)</t>
    <phoneticPr fontId="1" type="noConversion"/>
  </si>
  <si>
    <t>정보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</si>
  <si>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</si>
  <si>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</si>
  <si>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</si>
  <si>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</si>
  <si>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</si>
  <si>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</si>
  <si>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</si>
  <si>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</si>
  <si>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</si>
  <si>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</si>
  <si>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섭취량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</si>
  <si>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</si>
  <si>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</si>
  <si>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</si>
  <si>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</si>
  <si>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열량영양소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</si>
  <si>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</si>
  <si>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</si>
  <si>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</si>
  <si>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</si>
  <si>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엽산(μg DFE/일)</t>
    <phoneticPr fontId="1" type="noConversion"/>
  </si>
  <si>
    <t>인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</si>
  <si>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</si>
  <si>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</si>
  <si>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</si>
  <si>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F</t>
  </si>
  <si>
    <t>상한섭취량</t>
    <phoneticPr fontId="1" type="noConversion"/>
  </si>
  <si>
    <t>(설문지 : FFQ 95문항 설문지, 사용자 : 조봉희, ID : H1900656)</t>
  </si>
  <si>
    <t>출력시각</t>
    <phoneticPr fontId="1" type="noConversion"/>
  </si>
  <si>
    <t>2021년 08월 31일 15:02:03</t>
  </si>
  <si>
    <t>권장섭취량</t>
    <phoneticPr fontId="1" type="noConversion"/>
  </si>
  <si>
    <t>충분섭취량</t>
    <phoneticPr fontId="1" type="noConversion"/>
  </si>
  <si>
    <t>H1900656</t>
  </si>
  <si>
    <t>조봉희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</si>
</sst>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58.827713000000003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7688"/>
        <c:axId val="258541216"/>
      </c:barChart>
      <c:catAx>
        <c:axId val="2585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41216"/>
        <c:crosses val="autoZero"/>
        <c:auto val="1"/>
        <c:lblAlgn val="ctr"/>
        <c:lblOffset val="100"/>
        <c:noMultiLvlLbl val="0"/>
      </c:catAx>
      <c:valAx>
        <c:axId val="25854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2.7301722000000002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5248"/>
        <c:axId val="510329352"/>
      </c:barChart>
      <c:catAx>
        <c:axId val="58383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352"/>
        <c:crosses val="autoZero"/>
        <c:auto val="1"/>
        <c:lblAlgn val="ctr"/>
        <c:lblOffset val="100"/>
        <c:noMultiLvlLbl val="0"/>
      </c:catAx>
      <c:valAx>
        <c:axId val="51032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5.0877666000000001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312"/>
        <c:axId val="510325040"/>
      </c:barChart>
      <c:catAx>
        <c:axId val="51033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5040"/>
        <c:crosses val="autoZero"/>
        <c:auto val="1"/>
        <c:lblAlgn val="ctr"/>
        <c:lblOffset val="100"/>
        <c:noMultiLvlLbl val="0"/>
      </c:catAx>
      <c:valAx>
        <c:axId val="510325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1165.1315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824"/>
        <c:axId val="510329744"/>
      </c:barChart>
      <c:catAx>
        <c:axId val="5103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9744"/>
        <c:crosses val="autoZero"/>
        <c:auto val="1"/>
        <c:lblAlgn val="ctr"/>
        <c:lblOffset val="100"/>
        <c:noMultiLvlLbl val="0"/>
      </c:catAx>
      <c:valAx>
        <c:axId val="51032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3306.1106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1704"/>
        <c:axId val="510327392"/>
      </c:barChart>
      <c:catAx>
        <c:axId val="51033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7392"/>
        <c:crosses val="autoZero"/>
        <c:auto val="1"/>
        <c:lblAlgn val="ctr"/>
        <c:lblOffset val="100"/>
        <c:noMultiLvlLbl val="0"/>
      </c:catAx>
      <c:valAx>
        <c:axId val="5103273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497.03876000000002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30528"/>
        <c:axId val="510324256"/>
      </c:barChart>
      <c:catAx>
        <c:axId val="51033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4256"/>
        <c:crosses val="autoZero"/>
        <c:auto val="1"/>
        <c:lblAlgn val="ctr"/>
        <c:lblOffset val="100"/>
        <c:noMultiLvlLbl val="0"/>
      </c:catAx>
      <c:valAx>
        <c:axId val="51032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77.741164999999995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5432"/>
        <c:axId val="510326216"/>
      </c:barChart>
      <c:catAx>
        <c:axId val="51032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26216"/>
        <c:crosses val="autoZero"/>
        <c:auto val="1"/>
        <c:lblAlgn val="ctr"/>
        <c:lblOffset val="100"/>
        <c:noMultiLvlLbl val="0"/>
      </c:catAx>
      <c:valAx>
        <c:axId val="51032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10.814249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27000"/>
        <c:axId val="510330920"/>
      </c:barChart>
      <c:catAx>
        <c:axId val="51032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30920"/>
        <c:crosses val="autoZero"/>
        <c:auto val="1"/>
        <c:lblAlgn val="ctr"/>
        <c:lblOffset val="100"/>
        <c:noMultiLvlLbl val="0"/>
      </c:catAx>
      <c:valAx>
        <c:axId val="510330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2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489.98325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624"/>
        <c:axId val="510078448"/>
      </c:barChart>
      <c:catAx>
        <c:axId val="510079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448"/>
        <c:crosses val="autoZero"/>
        <c:auto val="1"/>
        <c:lblAlgn val="ctr"/>
        <c:lblOffset val="100"/>
        <c:noMultiLvlLbl val="0"/>
      </c:catAx>
      <c:valAx>
        <c:axId val="510078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1.0451937999999999E-2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79232"/>
        <c:axId val="510080016"/>
      </c:barChart>
      <c:catAx>
        <c:axId val="51007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0016"/>
        <c:crosses val="autoZero"/>
        <c:auto val="1"/>
        <c:lblAlgn val="ctr"/>
        <c:lblOffset val="100"/>
        <c:noMultiLvlLbl val="0"/>
      </c:catAx>
      <c:valAx>
        <c:axId val="51008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7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3.2288380000000001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0408"/>
        <c:axId val="510084720"/>
      </c:barChart>
      <c:catAx>
        <c:axId val="51008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720"/>
        <c:crosses val="autoZero"/>
        <c:auto val="1"/>
        <c:lblAlgn val="ctr"/>
        <c:lblOffset val="100"/>
        <c:noMultiLvlLbl val="0"/>
      </c:catAx>
      <c:valAx>
        <c:axId val="510084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23.479507000000002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44744"/>
        <c:axId val="258538080"/>
      </c:barChart>
      <c:catAx>
        <c:axId val="25854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8080"/>
        <c:crosses val="autoZero"/>
        <c:auto val="1"/>
        <c:lblAlgn val="ctr"/>
        <c:lblOffset val="100"/>
        <c:noMultiLvlLbl val="0"/>
      </c:catAx>
      <c:valAx>
        <c:axId val="25853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185.50215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1192"/>
        <c:axId val="510078840"/>
      </c:barChart>
      <c:catAx>
        <c:axId val="51008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78840"/>
        <c:crosses val="autoZero"/>
        <c:auto val="1"/>
        <c:lblAlgn val="ctr"/>
        <c:lblOffset val="100"/>
        <c:noMultiLvlLbl val="0"/>
      </c:catAx>
      <c:valAx>
        <c:axId val="510078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69.488950000000003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3544"/>
        <c:axId val="510084328"/>
      </c:barChart>
      <c:catAx>
        <c:axId val="51008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4328"/>
        <c:crosses val="autoZero"/>
        <c:auto val="1"/>
        <c:lblAlgn val="ctr"/>
        <c:lblOffset val="100"/>
        <c:noMultiLvlLbl val="0"/>
      </c:catAx>
      <c:valAx>
        <c:axId val="5100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11.388999999999999</c:v>
                </c:pt>
                <c:pt idx="1">
                  <c:v>7.3230000000000004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81976"/>
        <c:axId val="510082760"/>
      </c:barChart>
      <c:catAx>
        <c:axId val="51008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82760"/>
        <c:crosses val="autoZero"/>
        <c:auto val="1"/>
        <c:lblAlgn val="ctr"/>
        <c:lblOffset val="100"/>
        <c:noMultiLvlLbl val="0"/>
      </c:catAx>
      <c:valAx>
        <c:axId val="510082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12.034373</c:v>
                </c:pt>
                <c:pt idx="1">
                  <c:v>10.149606</c:v>
                </c:pt>
                <c:pt idx="2">
                  <c:v>5.6782465000000002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532.14013999999997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82368"/>
        <c:axId val="509398632"/>
      </c:barChart>
      <c:catAx>
        <c:axId val="51008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8632"/>
        <c:crosses val="autoZero"/>
        <c:auto val="1"/>
        <c:lblAlgn val="ctr"/>
        <c:lblOffset val="100"/>
        <c:noMultiLvlLbl val="0"/>
      </c:catAx>
      <c:valAx>
        <c:axId val="509398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15.1041975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0200"/>
        <c:axId val="509401376"/>
      </c:barChart>
      <c:catAx>
        <c:axId val="50940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1376"/>
        <c:crosses val="autoZero"/>
        <c:auto val="1"/>
        <c:lblAlgn val="ctr"/>
        <c:lblOffset val="100"/>
        <c:noMultiLvlLbl val="0"/>
      </c:catAx>
      <c:valAx>
        <c:axId val="50940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77.497</c:v>
                </c:pt>
                <c:pt idx="1">
                  <c:v>9.4160000000000004</c:v>
                </c:pt>
                <c:pt idx="2">
                  <c:v>13.087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9401768"/>
        <c:axId val="509400592"/>
      </c:barChart>
      <c:catAx>
        <c:axId val="50940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592"/>
        <c:crosses val="autoZero"/>
        <c:auto val="1"/>
        <c:lblAlgn val="ctr"/>
        <c:lblOffset val="100"/>
        <c:noMultiLvlLbl val="0"/>
      </c:catAx>
      <c:valAx>
        <c:axId val="509400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2013.2328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396280"/>
        <c:axId val="509400984"/>
      </c:barChart>
      <c:catAx>
        <c:axId val="50939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400984"/>
        <c:crosses val="autoZero"/>
        <c:auto val="1"/>
        <c:lblAlgn val="ctr"/>
        <c:lblOffset val="100"/>
        <c:noMultiLvlLbl val="0"/>
      </c:catAx>
      <c:valAx>
        <c:axId val="50940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39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118.78923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2552"/>
        <c:axId val="509399024"/>
      </c:barChart>
      <c:catAx>
        <c:axId val="5094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024"/>
        <c:crosses val="autoZero"/>
        <c:auto val="1"/>
        <c:lblAlgn val="ctr"/>
        <c:lblOffset val="100"/>
        <c:noMultiLvlLbl val="0"/>
      </c:catAx>
      <c:valAx>
        <c:axId val="509399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697.14386000000002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336"/>
        <c:axId val="509397456"/>
      </c:barChart>
      <c:catAx>
        <c:axId val="50940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7456"/>
        <c:crosses val="autoZero"/>
        <c:auto val="1"/>
        <c:lblAlgn val="ctr"/>
        <c:lblOffset val="100"/>
        <c:noMultiLvlLbl val="0"/>
      </c:catAx>
      <c:valAx>
        <c:axId val="509397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4.9234914999999999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38864"/>
        <c:axId val="258539256"/>
      </c:barChart>
      <c:catAx>
        <c:axId val="25853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39256"/>
        <c:crosses val="autoZero"/>
        <c:auto val="1"/>
        <c:lblAlgn val="ctr"/>
        <c:lblOffset val="100"/>
        <c:noMultiLvlLbl val="0"/>
      </c:catAx>
      <c:valAx>
        <c:axId val="25853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3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6706.933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403728"/>
        <c:axId val="509399808"/>
      </c:barChart>
      <c:catAx>
        <c:axId val="509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399808"/>
        <c:crosses val="autoZero"/>
        <c:auto val="1"/>
        <c:lblAlgn val="ctr"/>
        <c:lblOffset val="100"/>
        <c:noMultiLvlLbl val="0"/>
      </c:catAx>
      <c:valAx>
        <c:axId val="50939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10.368067999999999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4352"/>
        <c:axId val="584619448"/>
      </c:barChart>
      <c:catAx>
        <c:axId val="58461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9448"/>
        <c:crosses val="autoZero"/>
        <c:auto val="1"/>
        <c:lblAlgn val="ctr"/>
        <c:lblOffset val="100"/>
        <c:noMultiLvlLbl val="0"/>
      </c:catAx>
      <c:valAx>
        <c:axId val="58461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1.3505102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618664"/>
        <c:axId val="584615920"/>
      </c:barChart>
      <c:catAx>
        <c:axId val="58461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615920"/>
        <c:crosses val="autoZero"/>
        <c:auto val="1"/>
        <c:lblAlgn val="ctr"/>
        <c:lblOffset val="100"/>
        <c:noMultiLvlLbl val="0"/>
      </c:catAx>
      <c:valAx>
        <c:axId val="5846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61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152.81182999999999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3288"/>
        <c:axId val="583830152"/>
      </c:barChart>
      <c:catAx>
        <c:axId val="58383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152"/>
        <c:crosses val="autoZero"/>
        <c:auto val="1"/>
        <c:lblAlgn val="ctr"/>
        <c:lblOffset val="100"/>
        <c:noMultiLvlLbl val="0"/>
      </c:catAx>
      <c:valAx>
        <c:axId val="58383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1.3957645000000001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0544"/>
        <c:axId val="583832112"/>
      </c:barChart>
      <c:catAx>
        <c:axId val="58383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112"/>
        <c:crosses val="autoZero"/>
        <c:auto val="1"/>
        <c:lblAlgn val="ctr"/>
        <c:lblOffset val="100"/>
        <c:noMultiLvlLbl val="0"/>
      </c:catAx>
      <c:valAx>
        <c:axId val="58383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15.457013999999999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4464"/>
        <c:axId val="583831720"/>
      </c:barChart>
      <c:catAx>
        <c:axId val="5838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1720"/>
        <c:crosses val="autoZero"/>
        <c:auto val="1"/>
        <c:lblAlgn val="ctr"/>
        <c:lblOffset val="100"/>
        <c:noMultiLvlLbl val="0"/>
      </c:catAx>
      <c:valAx>
        <c:axId val="58383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1.3505102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7800"/>
        <c:axId val="583830936"/>
      </c:barChart>
      <c:catAx>
        <c:axId val="58382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0936"/>
        <c:crosses val="autoZero"/>
        <c:auto val="1"/>
        <c:lblAlgn val="ctr"/>
        <c:lblOffset val="100"/>
        <c:noMultiLvlLbl val="0"/>
      </c:catAx>
      <c:valAx>
        <c:axId val="58383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567.00336000000004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31328"/>
        <c:axId val="583832896"/>
      </c:barChart>
      <c:catAx>
        <c:axId val="5838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2896"/>
        <c:crosses val="autoZero"/>
        <c:auto val="1"/>
        <c:lblAlgn val="ctr"/>
        <c:lblOffset val="100"/>
        <c:noMultiLvlLbl val="0"/>
      </c:catAx>
      <c:valAx>
        <c:axId val="58383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4.5212240000000001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828976"/>
        <c:axId val="583833680"/>
      </c:barChart>
      <c:catAx>
        <c:axId val="58382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833680"/>
        <c:crosses val="autoZero"/>
        <c:auto val="1"/>
        <c:lblAlgn val="ctr"/>
        <c:lblOffset val="100"/>
        <c:noMultiLvlLbl val="0"/>
      </c:catAx>
      <c:valAx>
        <c:axId val="58383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82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6" sqref="K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조봉희, ID : H1900656)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31일 15:02:03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2013.2328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58.827713000000003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23.479507000000002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77.497</v>
      </c>
      <c r="G8" s="59">
        <f>'DRIs DATA 입력'!G8</f>
        <v>9.4160000000000004</v>
      </c>
      <c r="H8" s="59">
        <f>'DRIs DATA 입력'!H8</f>
        <v>13.087</v>
      </c>
      <c r="I8" s="46"/>
      <c r="J8" s="59" t="s">
        <v>215</v>
      </c>
      <c r="K8" s="59">
        <f>'DRIs DATA 입력'!K8</f>
        <v>11.388999999999999</v>
      </c>
      <c r="L8" s="59">
        <f>'DRIs DATA 입력'!L8</f>
        <v>7.3230000000000004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532.14013999999997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15.1041975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4.9234914999999999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152.81182999999999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118.78923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1.5294809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1.3957645000000001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15.457013999999999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1.3505102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567.00336000000004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4.5212240000000001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2.7301722000000002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5.0877666000000001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697.14386000000002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1165.1315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6706.933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3306.1106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497.03876000000002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77.741164999999995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10.368067999999999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10.814249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489.98325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1.0451937999999999E-2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3.2288380000000001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185.50215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69.488950000000003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2" sqref="K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305</v>
      </c>
      <c r="B1" s="61" t="s">
        <v>333</v>
      </c>
      <c r="G1" s="62" t="s">
        <v>334</v>
      </c>
      <c r="H1" s="61" t="s">
        <v>335</v>
      </c>
    </row>
    <row r="3" spans="1:27" x14ac:dyDescent="0.3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321</v>
      </c>
      <c r="F4" s="67"/>
      <c r="G4" s="67"/>
      <c r="H4" s="68"/>
      <c r="J4" s="66" t="s">
        <v>322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316</v>
      </c>
      <c r="E5" s="65"/>
      <c r="F5" s="65" t="s">
        <v>49</v>
      </c>
      <c r="G5" s="65" t="s">
        <v>290</v>
      </c>
      <c r="H5" s="65" t="s">
        <v>45</v>
      </c>
      <c r="J5" s="65"/>
      <c r="K5" s="65" t="s">
        <v>323</v>
      </c>
      <c r="L5" s="65" t="s">
        <v>291</v>
      </c>
      <c r="N5" s="65"/>
      <c r="O5" s="65" t="s">
        <v>292</v>
      </c>
      <c r="P5" s="65" t="s">
        <v>336</v>
      </c>
      <c r="Q5" s="65" t="s">
        <v>286</v>
      </c>
      <c r="R5" s="65" t="s">
        <v>306</v>
      </c>
      <c r="S5" s="65" t="s">
        <v>316</v>
      </c>
      <c r="U5" s="65"/>
      <c r="V5" s="65" t="s">
        <v>292</v>
      </c>
      <c r="W5" s="65" t="s">
        <v>277</v>
      </c>
      <c r="X5" s="65" t="s">
        <v>286</v>
      </c>
      <c r="Y5" s="65" t="s">
        <v>306</v>
      </c>
      <c r="Z5" s="65" t="s">
        <v>316</v>
      </c>
    </row>
    <row r="6" spans="1:27" x14ac:dyDescent="0.3">
      <c r="A6" s="65" t="s">
        <v>278</v>
      </c>
      <c r="B6" s="65">
        <v>1600</v>
      </c>
      <c r="C6" s="65">
        <v>2013.2328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307</v>
      </c>
      <c r="O6" s="65">
        <v>40</v>
      </c>
      <c r="P6" s="65">
        <v>45</v>
      </c>
      <c r="Q6" s="65">
        <v>0</v>
      </c>
      <c r="R6" s="65">
        <v>0</v>
      </c>
      <c r="S6" s="65">
        <v>58.827713000000003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23.479507000000002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308</v>
      </c>
      <c r="F8" s="65">
        <v>77.497</v>
      </c>
      <c r="G8" s="65">
        <v>9.4160000000000004</v>
      </c>
      <c r="H8" s="65">
        <v>13.087</v>
      </c>
      <c r="J8" s="65" t="s">
        <v>308</v>
      </c>
      <c r="K8" s="65">
        <v>11.388999999999999</v>
      </c>
      <c r="L8" s="65">
        <v>7.3230000000000004</v>
      </c>
    </row>
    <row r="13" spans="1:27" x14ac:dyDescent="0.3">
      <c r="A13" s="70" t="s">
        <v>309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310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292</v>
      </c>
      <c r="C15" s="65" t="s">
        <v>277</v>
      </c>
      <c r="D15" s="65" t="s">
        <v>286</v>
      </c>
      <c r="E15" s="65" t="s">
        <v>306</v>
      </c>
      <c r="F15" s="65" t="s">
        <v>316</v>
      </c>
      <c r="H15" s="65"/>
      <c r="I15" s="65" t="s">
        <v>292</v>
      </c>
      <c r="J15" s="65" t="s">
        <v>277</v>
      </c>
      <c r="K15" s="65" t="s">
        <v>286</v>
      </c>
      <c r="L15" s="65" t="s">
        <v>306</v>
      </c>
      <c r="M15" s="65" t="s">
        <v>316</v>
      </c>
      <c r="O15" s="65"/>
      <c r="P15" s="65" t="s">
        <v>292</v>
      </c>
      <c r="Q15" s="65" t="s">
        <v>277</v>
      </c>
      <c r="R15" s="65" t="s">
        <v>286</v>
      </c>
      <c r="S15" s="65" t="s">
        <v>306</v>
      </c>
      <c r="T15" s="65" t="s">
        <v>316</v>
      </c>
      <c r="V15" s="65"/>
      <c r="W15" s="65" t="s">
        <v>292</v>
      </c>
      <c r="X15" s="65" t="s">
        <v>336</v>
      </c>
      <c r="Y15" s="65" t="s">
        <v>286</v>
      </c>
      <c r="Z15" s="65" t="s">
        <v>306</v>
      </c>
      <c r="AA15" s="65" t="s">
        <v>316</v>
      </c>
    </row>
    <row r="16" spans="1:27" x14ac:dyDescent="0.3">
      <c r="A16" s="65" t="s">
        <v>311</v>
      </c>
      <c r="B16" s="65">
        <v>410</v>
      </c>
      <c r="C16" s="65">
        <v>550</v>
      </c>
      <c r="D16" s="65">
        <v>0</v>
      </c>
      <c r="E16" s="65">
        <v>3000</v>
      </c>
      <c r="F16" s="65">
        <v>532.14013999999997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15.1041975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4.9234914999999999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152.81182999999999</v>
      </c>
    </row>
    <row r="23" spans="1:62" x14ac:dyDescent="0.3">
      <c r="A23" s="70" t="s">
        <v>312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324</v>
      </c>
      <c r="B24" s="69"/>
      <c r="C24" s="69"/>
      <c r="D24" s="69"/>
      <c r="E24" s="69"/>
      <c r="F24" s="69"/>
      <c r="H24" s="69" t="s">
        <v>296</v>
      </c>
      <c r="I24" s="69"/>
      <c r="J24" s="69"/>
      <c r="K24" s="69"/>
      <c r="L24" s="69"/>
      <c r="M24" s="69"/>
      <c r="O24" s="69" t="s">
        <v>313</v>
      </c>
      <c r="P24" s="69"/>
      <c r="Q24" s="69"/>
      <c r="R24" s="69"/>
      <c r="S24" s="69"/>
      <c r="T24" s="69"/>
      <c r="V24" s="69" t="s">
        <v>325</v>
      </c>
      <c r="W24" s="69"/>
      <c r="X24" s="69"/>
      <c r="Y24" s="69"/>
      <c r="Z24" s="69"/>
      <c r="AA24" s="69"/>
      <c r="AC24" s="69" t="s">
        <v>314</v>
      </c>
      <c r="AD24" s="69"/>
      <c r="AE24" s="69"/>
      <c r="AF24" s="69"/>
      <c r="AG24" s="69"/>
      <c r="AH24" s="69"/>
      <c r="AJ24" s="69" t="s">
        <v>315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297</v>
      </c>
      <c r="AY24" s="69"/>
      <c r="AZ24" s="69"/>
      <c r="BA24" s="69"/>
      <c r="BB24" s="69"/>
      <c r="BC24" s="69"/>
      <c r="BE24" s="69" t="s">
        <v>298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292</v>
      </c>
      <c r="C25" s="65" t="s">
        <v>277</v>
      </c>
      <c r="D25" s="65" t="s">
        <v>286</v>
      </c>
      <c r="E25" s="65" t="s">
        <v>306</v>
      </c>
      <c r="F25" s="65" t="s">
        <v>316</v>
      </c>
      <c r="H25" s="65"/>
      <c r="I25" s="65" t="s">
        <v>292</v>
      </c>
      <c r="J25" s="65" t="s">
        <v>277</v>
      </c>
      <c r="K25" s="65" t="s">
        <v>286</v>
      </c>
      <c r="L25" s="65" t="s">
        <v>306</v>
      </c>
      <c r="M25" s="65" t="s">
        <v>316</v>
      </c>
      <c r="O25" s="65"/>
      <c r="P25" s="65" t="s">
        <v>292</v>
      </c>
      <c r="Q25" s="65" t="s">
        <v>277</v>
      </c>
      <c r="R25" s="65" t="s">
        <v>286</v>
      </c>
      <c r="S25" s="65" t="s">
        <v>306</v>
      </c>
      <c r="T25" s="65" t="s">
        <v>316</v>
      </c>
      <c r="V25" s="65"/>
      <c r="W25" s="65" t="s">
        <v>292</v>
      </c>
      <c r="X25" s="65" t="s">
        <v>277</v>
      </c>
      <c r="Y25" s="65" t="s">
        <v>286</v>
      </c>
      <c r="Z25" s="65" t="s">
        <v>306</v>
      </c>
      <c r="AA25" s="65" t="s">
        <v>316</v>
      </c>
      <c r="AC25" s="65"/>
      <c r="AD25" s="65" t="s">
        <v>292</v>
      </c>
      <c r="AE25" s="65" t="s">
        <v>277</v>
      </c>
      <c r="AF25" s="65" t="s">
        <v>286</v>
      </c>
      <c r="AG25" s="65" t="s">
        <v>306</v>
      </c>
      <c r="AH25" s="65" t="s">
        <v>316</v>
      </c>
      <c r="AJ25" s="65"/>
      <c r="AK25" s="65" t="s">
        <v>292</v>
      </c>
      <c r="AL25" s="65" t="s">
        <v>277</v>
      </c>
      <c r="AM25" s="65" t="s">
        <v>286</v>
      </c>
      <c r="AN25" s="65" t="s">
        <v>306</v>
      </c>
      <c r="AO25" s="65" t="s">
        <v>316</v>
      </c>
      <c r="AQ25" s="65"/>
      <c r="AR25" s="65" t="s">
        <v>292</v>
      </c>
      <c r="AS25" s="65" t="s">
        <v>336</v>
      </c>
      <c r="AT25" s="65" t="s">
        <v>286</v>
      </c>
      <c r="AU25" s="65" t="s">
        <v>306</v>
      </c>
      <c r="AV25" s="65" t="s">
        <v>316</v>
      </c>
      <c r="AX25" s="65"/>
      <c r="AY25" s="65" t="s">
        <v>292</v>
      </c>
      <c r="AZ25" s="65" t="s">
        <v>277</v>
      </c>
      <c r="BA25" s="65" t="s">
        <v>286</v>
      </c>
      <c r="BB25" s="65" t="s">
        <v>332</v>
      </c>
      <c r="BC25" s="65" t="s">
        <v>316</v>
      </c>
      <c r="BE25" s="65"/>
      <c r="BF25" s="65" t="s">
        <v>292</v>
      </c>
      <c r="BG25" s="65" t="s">
        <v>277</v>
      </c>
      <c r="BH25" s="65" t="s">
        <v>286</v>
      </c>
      <c r="BI25" s="65" t="s">
        <v>306</v>
      </c>
      <c r="BJ25" s="65" t="s">
        <v>316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118.78923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1.5294809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1.3957645000000001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15.457013999999999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1.3505102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567.00336000000004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4.5212240000000001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2.7301722000000002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5.0877666000000001</v>
      </c>
    </row>
    <row r="33" spans="1:68" x14ac:dyDescent="0.3">
      <c r="A33" s="70" t="s">
        <v>299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327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317</v>
      </c>
      <c r="W34" s="69"/>
      <c r="X34" s="69"/>
      <c r="Y34" s="69"/>
      <c r="Z34" s="69"/>
      <c r="AA34" s="69"/>
      <c r="AC34" s="69" t="s">
        <v>300</v>
      </c>
      <c r="AD34" s="69"/>
      <c r="AE34" s="69"/>
      <c r="AF34" s="69"/>
      <c r="AG34" s="69"/>
      <c r="AH34" s="69"/>
      <c r="AJ34" s="69" t="s">
        <v>281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292</v>
      </c>
      <c r="C35" s="65" t="s">
        <v>277</v>
      </c>
      <c r="D35" s="65" t="s">
        <v>337</v>
      </c>
      <c r="E35" s="65" t="s">
        <v>306</v>
      </c>
      <c r="F35" s="65" t="s">
        <v>316</v>
      </c>
      <c r="H35" s="65"/>
      <c r="I35" s="65" t="s">
        <v>292</v>
      </c>
      <c r="J35" s="65" t="s">
        <v>277</v>
      </c>
      <c r="K35" s="65" t="s">
        <v>286</v>
      </c>
      <c r="L35" s="65" t="s">
        <v>306</v>
      </c>
      <c r="M35" s="65" t="s">
        <v>316</v>
      </c>
      <c r="O35" s="65"/>
      <c r="P35" s="65" t="s">
        <v>292</v>
      </c>
      <c r="Q35" s="65" t="s">
        <v>277</v>
      </c>
      <c r="R35" s="65" t="s">
        <v>286</v>
      </c>
      <c r="S35" s="65" t="s">
        <v>306</v>
      </c>
      <c r="T35" s="65" t="s">
        <v>316</v>
      </c>
      <c r="V35" s="65"/>
      <c r="W35" s="65" t="s">
        <v>292</v>
      </c>
      <c r="X35" s="65" t="s">
        <v>277</v>
      </c>
      <c r="Y35" s="65" t="s">
        <v>286</v>
      </c>
      <c r="Z35" s="65" t="s">
        <v>306</v>
      </c>
      <c r="AA35" s="65" t="s">
        <v>316</v>
      </c>
      <c r="AC35" s="65"/>
      <c r="AD35" s="65" t="s">
        <v>292</v>
      </c>
      <c r="AE35" s="65" t="s">
        <v>277</v>
      </c>
      <c r="AF35" s="65" t="s">
        <v>286</v>
      </c>
      <c r="AG35" s="65" t="s">
        <v>306</v>
      </c>
      <c r="AH35" s="65" t="s">
        <v>316</v>
      </c>
      <c r="AJ35" s="65"/>
      <c r="AK35" s="65" t="s">
        <v>292</v>
      </c>
      <c r="AL35" s="65" t="s">
        <v>277</v>
      </c>
      <c r="AM35" s="65" t="s">
        <v>286</v>
      </c>
      <c r="AN35" s="65" t="s">
        <v>306</v>
      </c>
      <c r="AO35" s="65" t="s">
        <v>316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697.14386000000002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1165.1315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6706.933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3306.1106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497.03876000000002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77.741164999999995</v>
      </c>
    </row>
    <row r="43" spans="1:68" x14ac:dyDescent="0.3">
      <c r="A43" s="70" t="s">
        <v>318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319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301</v>
      </c>
      <c r="P44" s="69"/>
      <c r="Q44" s="69"/>
      <c r="R44" s="69"/>
      <c r="S44" s="69"/>
      <c r="T44" s="69"/>
      <c r="V44" s="69" t="s">
        <v>302</v>
      </c>
      <c r="W44" s="69"/>
      <c r="X44" s="69"/>
      <c r="Y44" s="69"/>
      <c r="Z44" s="69"/>
      <c r="AA44" s="69"/>
      <c r="AC44" s="69" t="s">
        <v>282</v>
      </c>
      <c r="AD44" s="69"/>
      <c r="AE44" s="69"/>
      <c r="AF44" s="69"/>
      <c r="AG44" s="69"/>
      <c r="AH44" s="69"/>
      <c r="AJ44" s="69" t="s">
        <v>328</v>
      </c>
      <c r="AK44" s="69"/>
      <c r="AL44" s="69"/>
      <c r="AM44" s="69"/>
      <c r="AN44" s="69"/>
      <c r="AO44" s="69"/>
      <c r="AQ44" s="69" t="s">
        <v>303</v>
      </c>
      <c r="AR44" s="69"/>
      <c r="AS44" s="69"/>
      <c r="AT44" s="69"/>
      <c r="AU44" s="69"/>
      <c r="AV44" s="69"/>
      <c r="AX44" s="69" t="s">
        <v>283</v>
      </c>
      <c r="AY44" s="69"/>
      <c r="AZ44" s="69"/>
      <c r="BA44" s="69"/>
      <c r="BB44" s="69"/>
      <c r="BC44" s="69"/>
      <c r="BE44" s="69" t="s">
        <v>320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292</v>
      </c>
      <c r="C45" s="65" t="s">
        <v>277</v>
      </c>
      <c r="D45" s="65" t="s">
        <v>286</v>
      </c>
      <c r="E45" s="65" t="s">
        <v>306</v>
      </c>
      <c r="F45" s="65" t="s">
        <v>316</v>
      </c>
      <c r="H45" s="65"/>
      <c r="I45" s="65" t="s">
        <v>292</v>
      </c>
      <c r="J45" s="65" t="s">
        <v>277</v>
      </c>
      <c r="K45" s="65" t="s">
        <v>286</v>
      </c>
      <c r="L45" s="65" t="s">
        <v>306</v>
      </c>
      <c r="M45" s="65" t="s">
        <v>316</v>
      </c>
      <c r="O45" s="65"/>
      <c r="P45" s="65" t="s">
        <v>292</v>
      </c>
      <c r="Q45" s="65" t="s">
        <v>277</v>
      </c>
      <c r="R45" s="65" t="s">
        <v>286</v>
      </c>
      <c r="S45" s="65" t="s">
        <v>306</v>
      </c>
      <c r="T45" s="65" t="s">
        <v>316</v>
      </c>
      <c r="V45" s="65"/>
      <c r="W45" s="65" t="s">
        <v>292</v>
      </c>
      <c r="X45" s="65" t="s">
        <v>277</v>
      </c>
      <c r="Y45" s="65" t="s">
        <v>286</v>
      </c>
      <c r="Z45" s="65" t="s">
        <v>306</v>
      </c>
      <c r="AA45" s="65" t="s">
        <v>316</v>
      </c>
      <c r="AC45" s="65"/>
      <c r="AD45" s="65" t="s">
        <v>292</v>
      </c>
      <c r="AE45" s="65" t="s">
        <v>277</v>
      </c>
      <c r="AF45" s="65" t="s">
        <v>286</v>
      </c>
      <c r="AG45" s="65" t="s">
        <v>306</v>
      </c>
      <c r="AH45" s="65" t="s">
        <v>316</v>
      </c>
      <c r="AJ45" s="65"/>
      <c r="AK45" s="65" t="s">
        <v>292</v>
      </c>
      <c r="AL45" s="65" t="s">
        <v>277</v>
      </c>
      <c r="AM45" s="65" t="s">
        <v>286</v>
      </c>
      <c r="AN45" s="65" t="s">
        <v>306</v>
      </c>
      <c r="AO45" s="65" t="s">
        <v>316</v>
      </c>
      <c r="AQ45" s="65"/>
      <c r="AR45" s="65" t="s">
        <v>292</v>
      </c>
      <c r="AS45" s="65" t="s">
        <v>277</v>
      </c>
      <c r="AT45" s="65" t="s">
        <v>286</v>
      </c>
      <c r="AU45" s="65" t="s">
        <v>306</v>
      </c>
      <c r="AV45" s="65" t="s">
        <v>316</v>
      </c>
      <c r="AX45" s="65"/>
      <c r="AY45" s="65" t="s">
        <v>292</v>
      </c>
      <c r="AZ45" s="65" t="s">
        <v>277</v>
      </c>
      <c r="BA45" s="65" t="s">
        <v>286</v>
      </c>
      <c r="BB45" s="65" t="s">
        <v>306</v>
      </c>
      <c r="BC45" s="65" t="s">
        <v>316</v>
      </c>
      <c r="BE45" s="65"/>
      <c r="BF45" s="65" t="s">
        <v>292</v>
      </c>
      <c r="BG45" s="65" t="s">
        <v>277</v>
      </c>
      <c r="BH45" s="65" t="s">
        <v>286</v>
      </c>
      <c r="BI45" s="65" t="s">
        <v>306</v>
      </c>
      <c r="BJ45" s="65" t="s">
        <v>316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10.368067999999999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10.814249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489.98325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1.0451937999999999E-2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3.2288380000000001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185.50215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69.488950000000003</v>
      </c>
      <c r="AX46" s="65" t="s">
        <v>330</v>
      </c>
      <c r="AY46" s="65"/>
      <c r="AZ46" s="65"/>
      <c r="BA46" s="65"/>
      <c r="BB46" s="65"/>
      <c r="BC46" s="65"/>
      <c r="BE46" s="65" t="s">
        <v>304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9" sqref="H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338</v>
      </c>
      <c r="B2" s="61" t="s">
        <v>339</v>
      </c>
      <c r="C2" s="61" t="s">
        <v>331</v>
      </c>
      <c r="D2" s="61">
        <v>66</v>
      </c>
      <c r="E2" s="61">
        <v>2013.2328</v>
      </c>
      <c r="F2" s="61">
        <v>348.36597</v>
      </c>
      <c r="G2" s="61">
        <v>42.325429999999997</v>
      </c>
      <c r="H2" s="61">
        <v>23.142654</v>
      </c>
      <c r="I2" s="61">
        <v>19.182774999999999</v>
      </c>
      <c r="J2" s="61">
        <v>58.827713000000003</v>
      </c>
      <c r="K2" s="61">
        <v>34.328518000000003</v>
      </c>
      <c r="L2" s="61">
        <v>24.499193000000002</v>
      </c>
      <c r="M2" s="61">
        <v>23.479507000000002</v>
      </c>
      <c r="N2" s="61">
        <v>1.36229</v>
      </c>
      <c r="O2" s="61">
        <v>12.479381999999999</v>
      </c>
      <c r="P2" s="61">
        <v>1017.16986</v>
      </c>
      <c r="Q2" s="61">
        <v>27.964825000000001</v>
      </c>
      <c r="R2" s="61">
        <v>532.14013999999997</v>
      </c>
      <c r="S2" s="61">
        <v>133.9622</v>
      </c>
      <c r="T2" s="61">
        <v>4778.1352999999999</v>
      </c>
      <c r="U2" s="61">
        <v>4.9234914999999999</v>
      </c>
      <c r="V2" s="61">
        <v>15.1041975</v>
      </c>
      <c r="W2" s="61">
        <v>152.81182999999999</v>
      </c>
      <c r="X2" s="61">
        <v>118.78923</v>
      </c>
      <c r="Y2" s="61">
        <v>1.5294809</v>
      </c>
      <c r="Z2" s="61">
        <v>1.3957645000000001</v>
      </c>
      <c r="AA2" s="61">
        <v>15.457013999999999</v>
      </c>
      <c r="AB2" s="61">
        <v>1.3505102</v>
      </c>
      <c r="AC2" s="61">
        <v>567.00336000000004</v>
      </c>
      <c r="AD2" s="61">
        <v>4.5212240000000001</v>
      </c>
      <c r="AE2" s="61">
        <v>2.7301722000000002</v>
      </c>
      <c r="AF2" s="61">
        <v>5.0877666000000001</v>
      </c>
      <c r="AG2" s="61">
        <v>697.14386000000002</v>
      </c>
      <c r="AH2" s="61">
        <v>211.33412000000001</v>
      </c>
      <c r="AI2" s="61">
        <v>485.80970000000002</v>
      </c>
      <c r="AJ2" s="61">
        <v>1165.1315</v>
      </c>
      <c r="AK2" s="61">
        <v>6706.933</v>
      </c>
      <c r="AL2" s="61">
        <v>497.03876000000002</v>
      </c>
      <c r="AM2" s="61">
        <v>3306.1106</v>
      </c>
      <c r="AN2" s="61">
        <v>77.741164999999995</v>
      </c>
      <c r="AO2" s="61">
        <v>10.368067999999999</v>
      </c>
      <c r="AP2" s="61">
        <v>8.4368499999999997</v>
      </c>
      <c r="AQ2" s="61">
        <v>1.9312184999999999</v>
      </c>
      <c r="AR2" s="61">
        <v>10.814249</v>
      </c>
      <c r="AS2" s="61">
        <v>489.98325</v>
      </c>
      <c r="AT2" s="61">
        <v>1.0451937999999999E-2</v>
      </c>
      <c r="AU2" s="61">
        <v>3.2288380000000001</v>
      </c>
      <c r="AV2" s="61">
        <v>185.50215</v>
      </c>
      <c r="AW2" s="61">
        <v>69.488950000000003</v>
      </c>
      <c r="AX2" s="61">
        <v>4.9961563000000004E-3</v>
      </c>
      <c r="AY2" s="61">
        <v>0.42239359999999998</v>
      </c>
      <c r="AZ2" s="61">
        <v>156.21199999999999</v>
      </c>
      <c r="BA2" s="61">
        <v>27.890324</v>
      </c>
      <c r="BB2" s="61">
        <v>12.034373</v>
      </c>
      <c r="BC2" s="61">
        <v>10.149606</v>
      </c>
      <c r="BD2" s="61">
        <v>5.6782465000000002</v>
      </c>
      <c r="BE2" s="61">
        <v>0.23902643000000001</v>
      </c>
      <c r="BF2" s="61">
        <v>0.74007993999999999</v>
      </c>
      <c r="BG2" s="61">
        <v>0</v>
      </c>
      <c r="BH2" s="61">
        <v>0.10209116</v>
      </c>
      <c r="BI2" s="61">
        <v>7.7349299999999996E-2</v>
      </c>
      <c r="BJ2" s="61">
        <v>0.22829337</v>
      </c>
      <c r="BK2" s="61">
        <v>0</v>
      </c>
      <c r="BL2" s="61">
        <v>0.83228195000000005</v>
      </c>
      <c r="BM2" s="61">
        <v>7.0885420000000003</v>
      </c>
      <c r="BN2" s="61">
        <v>2.2802022000000002</v>
      </c>
      <c r="BO2" s="61">
        <v>93.315830000000005</v>
      </c>
      <c r="BP2" s="61">
        <v>18.287061999999999</v>
      </c>
      <c r="BQ2" s="61">
        <v>31.087800999999999</v>
      </c>
      <c r="BR2" s="61">
        <v>100.830315</v>
      </c>
      <c r="BS2" s="61">
        <v>15.95186</v>
      </c>
      <c r="BT2" s="61">
        <v>24.998166999999999</v>
      </c>
      <c r="BU2" s="61">
        <v>0.42257747000000001</v>
      </c>
      <c r="BV2" s="61">
        <v>5.2085990000000004E-3</v>
      </c>
      <c r="BW2" s="61">
        <v>1.5993158999999999</v>
      </c>
      <c r="BX2" s="61">
        <v>1.5537323000000001</v>
      </c>
      <c r="BY2" s="61">
        <v>7.8749269999999996E-2</v>
      </c>
      <c r="BZ2" s="61">
        <v>6.6360354000000003E-4</v>
      </c>
      <c r="CA2" s="61">
        <v>0.32119754</v>
      </c>
      <c r="CB2" s="61">
        <v>1.262759E-4</v>
      </c>
      <c r="CC2" s="61">
        <v>2.6701409999999998E-2</v>
      </c>
      <c r="CD2" s="61">
        <v>0.21658292000000001</v>
      </c>
      <c r="CE2" s="61">
        <v>5.981769E-2</v>
      </c>
      <c r="CF2" s="61">
        <v>0.111490354</v>
      </c>
      <c r="CG2" s="61">
        <v>4.9500000000000003E-7</v>
      </c>
      <c r="CH2" s="61">
        <v>1.0712372E-2</v>
      </c>
      <c r="CI2" s="61">
        <v>2.5332670000000001E-3</v>
      </c>
      <c r="CJ2" s="61">
        <v>0.46140882</v>
      </c>
      <c r="CK2" s="61">
        <v>7.3360372000000002E-3</v>
      </c>
      <c r="CL2" s="61">
        <v>3.2171759999999998</v>
      </c>
      <c r="CM2" s="61">
        <v>5.8413013999999999</v>
      </c>
      <c r="CN2" s="61">
        <v>2022.2845</v>
      </c>
      <c r="CO2" s="61">
        <v>3585.1891999999998</v>
      </c>
      <c r="CP2" s="61">
        <v>1373.0459000000001</v>
      </c>
      <c r="CQ2" s="61">
        <v>778.01329999999996</v>
      </c>
      <c r="CR2" s="61">
        <v>262.41876000000002</v>
      </c>
      <c r="CS2" s="61">
        <v>644.63025000000005</v>
      </c>
      <c r="CT2" s="61">
        <v>1910.2449999999999</v>
      </c>
      <c r="CU2" s="61">
        <v>1108.7150999999999</v>
      </c>
      <c r="CV2" s="61">
        <v>2123.7597999999998</v>
      </c>
      <c r="CW2" s="61">
        <v>1139.2972</v>
      </c>
      <c r="CX2" s="61">
        <v>283.84262000000001</v>
      </c>
      <c r="CY2" s="61">
        <v>2823.6174000000001</v>
      </c>
      <c r="CZ2" s="61">
        <v>1515.5825</v>
      </c>
      <c r="DA2" s="61">
        <v>2358.2617</v>
      </c>
      <c r="DB2" s="61">
        <v>2790.5529999999999</v>
      </c>
      <c r="DC2" s="61">
        <v>3241.8270000000002</v>
      </c>
      <c r="DD2" s="61">
        <v>5487.12</v>
      </c>
      <c r="DE2" s="61">
        <v>650.5498</v>
      </c>
      <c r="DF2" s="61">
        <v>4146.8739999999998</v>
      </c>
      <c r="DG2" s="61">
        <v>1259.3056999999999</v>
      </c>
      <c r="DH2" s="61">
        <v>24.388221999999999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27.890324</v>
      </c>
      <c r="B6">
        <f>BB2</f>
        <v>12.034373</v>
      </c>
      <c r="C6">
        <f>BC2</f>
        <v>10.149606</v>
      </c>
      <c r="D6">
        <f>BD2</f>
        <v>5.6782465000000002</v>
      </c>
    </row>
    <row r="7" spans="1:113" x14ac:dyDescent="0.3">
      <c r="B7">
        <f>ROUND(B6/MAX($B$6,$C$6,$D$6),1)</f>
        <v>1</v>
      </c>
      <c r="C7">
        <f>ROUND(C6/MAX($B$6,$C$6,$D$6),1)</f>
        <v>0.8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20173</v>
      </c>
      <c r="C2" s="56">
        <f ca="1">YEAR(TODAY())-YEAR(B2)+IF(TODAY()&gt;=DATE(YEAR(TODAY()),MONTH(B2),DAY(B2)),0,-1)</f>
        <v>66</v>
      </c>
      <c r="E2" s="52">
        <v>156.4</v>
      </c>
      <c r="F2" s="53" t="s">
        <v>275</v>
      </c>
      <c r="G2" s="52">
        <v>79.099999999999994</v>
      </c>
      <c r="H2" s="51" t="s">
        <v>40</v>
      </c>
      <c r="I2" s="72">
        <f>ROUND(G3/E3^2,1)</f>
        <v>32.299999999999997</v>
      </c>
    </row>
    <row r="3" spans="1:9" x14ac:dyDescent="0.3">
      <c r="E3" s="51">
        <f>E2/100</f>
        <v>1.5640000000000001</v>
      </c>
      <c r="F3" s="51" t="s">
        <v>39</v>
      </c>
      <c r="G3" s="51">
        <f>G2</f>
        <v>79.099999999999994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44294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조봉희, ID : H1900656)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31일 15:02:03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44294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66</v>
      </c>
      <c r="G12" s="137"/>
      <c r="H12" s="137"/>
      <c r="I12" s="137"/>
      <c r="K12" s="128">
        <f>'개인정보 및 신체계측 입력'!E2</f>
        <v>156.4</v>
      </c>
      <c r="L12" s="129"/>
      <c r="M12" s="122">
        <f>'개인정보 및 신체계측 입력'!G2</f>
        <v>79.099999999999994</v>
      </c>
      <c r="N12" s="123"/>
      <c r="O12" s="118" t="s">
        <v>270</v>
      </c>
      <c r="P12" s="112"/>
      <c r="Q12" s="115">
        <f>'개인정보 및 신체계측 입력'!I2</f>
        <v>32.299999999999997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조봉희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77.497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9.4160000000000004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13.087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0.5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7.3</v>
      </c>
      <c r="L72" s="36" t="s">
        <v>52</v>
      </c>
      <c r="M72" s="36">
        <f>ROUND('DRIs DATA'!K8,1)</f>
        <v>11.4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70.95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125.87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118.79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90.03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87.14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447.13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103.68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2021-09-01T01:49:36Z</dcterms:modified>
</cp:coreProperties>
</file>