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<sst xmlns="http://schemas.openxmlformats.org/spreadsheetml/2006/main" count="692" uniqueCount="358">
  <si>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</si>
  <si>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</si>
  <si>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</si>
  <si>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</si>
  <si>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</si>
  <si>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</si>
  <si>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</si>
  <si>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</si>
  <si>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</si>
  <si>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</si>
  <si>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</si>
  <si>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</si>
  <si>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</si>
  <si>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</si>
  <si>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</si>
  <si>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</si>
  <si>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</si>
  <si>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</si>
  <si>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</si>
  <si>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</si>
  <si>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</si>
  <si>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</si>
  <si>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</si>
  <si>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</si>
  <si>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</si>
  <si>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</si>
  <si>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</si>
  <si>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</si>
  <si>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</si>
  <si>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</si>
  <si>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</si>
  <si>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</si>
  <si>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</si>
  <si>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</si>
  <si>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</si>
  <si>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</si>
  <si>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</si>
  <si>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</si>
  <si>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</si>
  <si>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</si>
  <si>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</si>
  <si>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</si>
  <si>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</si>
  <si>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</si>
  <si>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</si>
  <si>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</si>
  <si>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</si>
  <si>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</si>
  <si>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</si>
  <si>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</si>
  <si>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</si>
  <si>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</si>
  <si>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</si>
  <si>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</si>
  <si>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</si>
  <si>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</si>
  <si>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</si>
  <si>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</si>
  <si>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</si>
  <si>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</si>
  <si>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</si>
  <si>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</si>
  <si>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</si>
  <si>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</si>
  <si>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</si>
  <si>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</si>
  <si>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</si>
  <si>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</si>
  <si>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</si>
  <si>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</si>
  <si>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</si>
  <si>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</si>
  <si>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</si>
  <si>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</si>
  <si>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</si>
  <si>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</si>
  <si>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</si>
  <si>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</si>
  <si>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</si>
  <si>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</si>
  <si>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</si>
  <si>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</si>
  <si>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</si>
  <si>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</si>
  <si>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</si>
  <si>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</si>
  <si>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</si>
  <si>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</si>
  <si>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</si>
  <si>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</si>
  <si>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</si>
  <si>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</si>
  <si>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</si>
  <si>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</si>
  <si>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</si>
  <si>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</si>
  <si>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</si>
  <si>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</si>
  <si>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</si>
  <si>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</si>
  <si>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</si>
  <si>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</si>
  <si>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</si>
  <si>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</si>
  <si>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</si>
  <si>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</si>
  <si>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</si>
  <si>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</si>
  <si>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</si>
  <si>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</si>
  <si>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</si>
  <si>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</si>
  <si>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</si>
  <si>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</si>
  <si>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</si>
  <si>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</si>
  <si>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</si>
  <si>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</si>
  <si>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</si>
  <si>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</si>
  <si>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</si>
  <si>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</si>
  <si>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</si>
  <si>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</si>
  <si>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</si>
  <si>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</si>
  <si>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</si>
  <si>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</si>
  <si>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</si>
  <si>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</si>
  <si>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</si>
  <si>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</si>
  <si>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</si>
  <si>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</si>
  <si>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</si>
  <si>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</si>
  <si>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</si>
  <si>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</si>
  <si>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</si>
  <si>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</si>
  <si>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</si>
  <si>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</si>
  <si>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</si>
  <si>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</si>
  <si>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</si>
  <si>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</si>
  <si>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</si>
  <si>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</si>
  <si>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</si>
  <si>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</si>
  <si>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</si>
  <si>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</si>
  <si>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</si>
  <si>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</si>
  <si>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</si>
  <si>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</si>
  <si>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</si>
  <si>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</si>
  <si>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</si>
  <si>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</si>
  <si>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</si>
  <si>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</si>
  <si>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</si>
  <si>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</si>
  <si>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</si>
  <si>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</si>
  <si>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</si>
  <si>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</si>
  <si>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</si>
  <si>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</si>
  <si>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</si>
  <si>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</si>
  <si>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</si>
  <si>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</si>
  <si>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</si>
  <si>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</si>
  <si>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</si>
  <si>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</si>
  <si>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</si>
  <si>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</si>
  <si>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</si>
  <si>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</si>
  <si>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</si>
  <si>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</si>
  <si>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</si>
  <si>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</si>
  <si>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</si>
  <si>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</si>
  <si>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</si>
  <si>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</si>
  <si>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</si>
  <si>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</si>
  <si>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</si>
  <si>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</si>
  <si>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</si>
  <si>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</si>
  <si>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</si>
  <si>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</si>
  <si>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</si>
  <si>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</si>
  <si>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</si>
  <si>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</si>
  <si>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</si>
  <si>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</si>
  <si>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</si>
  <si>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</si>
  <si>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</si>
  <si>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</si>
  <si>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</si>
  <si>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</si>
  <si>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</si>
  <si>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</si>
  <si>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</si>
  <si>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</si>
  <si>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</si>
  <si>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</si>
  <si>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</si>
  <si>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</si>
  <si>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</si>
  <si>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</si>
  <si>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</si>
  <si>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</si>
  <si>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</si>
  <si>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</si>
  <si>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</si>
  <si>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</si>
  <si>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</si>
  <si>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</si>
  <si>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</si>
  <si>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</si>
  <si>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</si>
  <si>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</si>
  <si>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</si>
  <si>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</si>
  <si>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</si>
  <si>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</si>
  <si>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</si>
  <si>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</si>
  <si>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</si>
  <si>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</si>
  <si>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</si>
  <si>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</si>
  <si>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</si>
  <si>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</si>
  <si>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</si>
  <si>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</si>
  <si>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</si>
  <si>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</si>
  <si>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</si>
  <si>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</si>
  <si>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</si>
  <si>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</si>
  <si>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</si>
  <si>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</si>
  <si>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</si>
  <si>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</si>
  <si>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</si>
  <si>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</si>
  <si>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</si>
  <si>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</si>
  <si>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</si>
  <si>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</si>
  <si>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</si>
  <si>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</si>
  <si>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</si>
  <si>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</si>
  <si>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</si>
  <si>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</si>
  <si>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</si>
  <si>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</si>
  <si>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</si>
  <si>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</si>
  <si>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</si>
  <si>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</si>
  <si>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</si>
  <si>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</si>
  <si>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</si>
  <si>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</si>
  <si>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</si>
  <si>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</si>
  <si>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</si>
  <si>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</si>
  <si>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</si>
  <si>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</si>
  <si>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</si>
  <si>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</si>
  <si>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</si>
  <si>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</si>
  <si>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</si>
  <si>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</si>
  <si>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</si>
  <si>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</si>
  <si>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</si>
  <si>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</si>
  <si>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</si>
  <si>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</si>
  <si>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</si>
  <si>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셀레늄</t>
    <phoneticPr fontId="1" type="noConversion"/>
  </si>
  <si>
    <t>크롬(ug/일)</t>
    <phoneticPr fontId="1" type="noConversion"/>
  </si>
  <si>
    <t>M</t>
  </si>
  <si>
    <t>상한섭취량</t>
    <phoneticPr fontId="1" type="noConversion"/>
  </si>
  <si>
    <t>지용성 비타민</t>
    <phoneticPr fontId="1" type="noConversion"/>
  </si>
  <si>
    <t>비타민A(μg RAE/일)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</si>
  <si>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</si>
  <si>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</si>
  <si>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</si>
  <si>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</si>
  <si>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</si>
  <si>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</si>
  <si>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</si>
  <si>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</si>
  <si>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</si>
  <si>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</si>
  <si>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</si>
  <si>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구리(ug/일)</t>
    <phoneticPr fontId="1" type="noConversion"/>
  </si>
  <si>
    <t>정보</t>
    <phoneticPr fontId="1" type="noConversion"/>
  </si>
  <si>
    <t>(설문지 : FFQ 95문항 설문지, 사용자 : 이명섭, ID : H1900658)</t>
  </si>
  <si>
    <t>출력시각</t>
    <phoneticPr fontId="1" type="noConversion"/>
  </si>
  <si>
    <t>2021년 08월 31일 15:32:24</t>
  </si>
  <si>
    <t>불포화지방산</t>
    <phoneticPr fontId="1" type="noConversion"/>
  </si>
  <si>
    <t>단백질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</si>
  <si>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</si>
  <si>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</si>
  <si>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</si>
  <si>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</si>
  <si>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</si>
  <si>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권장섭취량</t>
    <phoneticPr fontId="1" type="noConversion"/>
  </si>
  <si>
    <t>충분섭취량</t>
    <phoneticPr fontId="1" type="noConversion"/>
  </si>
  <si>
    <t>에너지(kcal)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</si>
  <si>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</si>
  <si>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</si>
  <si>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</si>
  <si>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비타민K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</si>
  <si>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</si>
  <si>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</si>
  <si>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</si>
  <si>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</si>
  <si>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</si>
  <si>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</si>
  <si>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</si>
  <si>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</si>
  <si>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</si>
  <si>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</si>
  <si>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판토텐산</t>
    <phoneticPr fontId="1" type="noConversion"/>
  </si>
  <si>
    <t>평균필요량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</si>
  <si>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</si>
  <si>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</si>
  <si>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</si>
  <si>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</si>
  <si>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인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</si>
  <si>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</si>
  <si>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</si>
  <si>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</si>
  <si>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섭취량</t>
    <phoneticPr fontId="1" type="noConversion"/>
  </si>
  <si>
    <t>충분섭취량</t>
    <phoneticPr fontId="1" type="noConversion"/>
  </si>
  <si>
    <t>몰리브덴(ug/일)</t>
    <phoneticPr fontId="1" type="noConversion"/>
  </si>
  <si>
    <t>H1900658</t>
  </si>
  <si>
    <t>이명섭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</si>
</sst>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96.758129999999994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4.2299967000000001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3.2634118000000001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1738.9427000000001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5608.79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299.93990000000002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197.06523000000001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16.114063000000002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1197.3348000000001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1.4871687E-2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4.5311659999999998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38.233863999999997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297.81400000000002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103.54838599999999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7.4459999999999997</c:v>
                </c:pt>
                <c:pt idx="1">
                  <c:v>11.4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19.224195000000002</c:v>
                </c:pt>
                <c:pt idx="1">
                  <c:v>20.369855999999999</c:v>
                </c:pt>
                <c:pt idx="2">
                  <c:v>20.184956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864.03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26.295649000000001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73.349999999999994</c:v>
                </c:pt>
                <c:pt idx="1">
                  <c:v>9.8520000000000003</c:v>
                </c:pt>
                <c:pt idx="2">
                  <c:v>16.797000000000001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2564.1417999999999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216.67282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773.11632999999995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6.7571773999999998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6662.0522000000001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21.519842000000001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3.3974652000000001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321.84924000000001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1.9275671999999999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22.944680999999999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3.3974652000000001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772.85064999999997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10.783936000000001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이명섭, ID : H1900658)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15:32:24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2564.1417999999999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96.758129999999994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38.233863999999997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73.349999999999994</v>
      </c>
      <c r="G8" s="59">
        <f>'DRIs DATA 입력'!G8</f>
        <v>9.8520000000000003</v>
      </c>
      <c r="H8" s="59">
        <f>'DRIs DATA 입력'!H8</f>
        <v>16.797000000000001</v>
      </c>
      <c r="I8" s="46"/>
      <c r="J8" s="59" t="s">
        <v>215</v>
      </c>
      <c r="K8" s="59">
        <f>'DRIs DATA 입력'!K8</f>
        <v>7.4459999999999997</v>
      </c>
      <c r="L8" s="59">
        <f>'DRIs DATA 입력'!L8</f>
        <v>11.4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864.03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26.295649000000001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6.7571773999999998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321.84924000000001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216.67282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2.4091274999999999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1.9275671999999999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22.944680999999999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3.3974652000000001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772.85064999999997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10.783936000000001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4.2299967000000001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3.2634118000000001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773.11632999999995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1738.9427000000001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6662.0522000000001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5608.79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299.93990000000002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197.06523000000001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21.519842000000001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16.114063000000002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1197.3348000000001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1.4871687E-2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4.5311659999999998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297.81400000000002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103.54838599999999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3" sqref="I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315</v>
      </c>
      <c r="B1" s="61" t="s">
        <v>316</v>
      </c>
      <c r="G1" s="62" t="s">
        <v>317</v>
      </c>
      <c r="H1" s="61" t="s">
        <v>318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310</v>
      </c>
      <c r="F4" s="67"/>
      <c r="G4" s="67"/>
      <c r="H4" s="68"/>
      <c r="J4" s="66" t="s">
        <v>319</v>
      </c>
      <c r="K4" s="67"/>
      <c r="L4" s="68"/>
      <c r="N4" s="69" t="s">
        <v>320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321</v>
      </c>
      <c r="C5" s="65" t="s">
        <v>322</v>
      </c>
      <c r="E5" s="65"/>
      <c r="F5" s="65" t="s">
        <v>323</v>
      </c>
      <c r="G5" s="65" t="s">
        <v>324</v>
      </c>
      <c r="H5" s="65" t="s">
        <v>325</v>
      </c>
      <c r="J5" s="65"/>
      <c r="K5" s="65" t="s">
        <v>311</v>
      </c>
      <c r="L5" s="65" t="s">
        <v>289</v>
      </c>
      <c r="N5" s="65"/>
      <c r="O5" s="65" t="s">
        <v>290</v>
      </c>
      <c r="P5" s="65" t="s">
        <v>277</v>
      </c>
      <c r="Q5" s="65" t="s">
        <v>286</v>
      </c>
      <c r="R5" s="65" t="s">
        <v>300</v>
      </c>
      <c r="S5" s="65" t="s">
        <v>305</v>
      </c>
      <c r="U5" s="65"/>
      <c r="V5" s="65" t="s">
        <v>290</v>
      </c>
      <c r="W5" s="65" t="s">
        <v>326</v>
      </c>
      <c r="X5" s="65" t="s">
        <v>327</v>
      </c>
      <c r="Y5" s="65" t="s">
        <v>300</v>
      </c>
      <c r="Z5" s="65" t="s">
        <v>305</v>
      </c>
    </row>
    <row r="6" spans="1:27" x14ac:dyDescent="0.3">
      <c r="A6" s="65" t="s">
        <v>328</v>
      </c>
      <c r="B6" s="65">
        <v>2200</v>
      </c>
      <c r="C6" s="65">
        <v>2564.1417999999999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329</v>
      </c>
      <c r="O6" s="65">
        <v>50</v>
      </c>
      <c r="P6" s="65">
        <v>60</v>
      </c>
      <c r="Q6" s="65">
        <v>0</v>
      </c>
      <c r="R6" s="65">
        <v>0</v>
      </c>
      <c r="S6" s="65">
        <v>96.758129999999994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38.233863999999997</v>
      </c>
    </row>
    <row r="7" spans="1:27" x14ac:dyDescent="0.3">
      <c r="E7" s="65" t="s">
        <v>330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331</v>
      </c>
      <c r="F8" s="65">
        <v>73.349999999999994</v>
      </c>
      <c r="G8" s="65">
        <v>9.8520000000000003</v>
      </c>
      <c r="H8" s="65">
        <v>16.797000000000001</v>
      </c>
      <c r="J8" s="65" t="s">
        <v>331</v>
      </c>
      <c r="K8" s="65">
        <v>7.4459999999999997</v>
      </c>
      <c r="L8" s="65">
        <v>11.4</v>
      </c>
    </row>
    <row r="13" spans="1:27" x14ac:dyDescent="0.3">
      <c r="A13" s="70" t="s">
        <v>301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292</v>
      </c>
      <c r="B14" s="69"/>
      <c r="C14" s="69"/>
      <c r="D14" s="69"/>
      <c r="E14" s="69"/>
      <c r="F14" s="69"/>
      <c r="H14" s="69" t="s">
        <v>293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332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290</v>
      </c>
      <c r="C15" s="65" t="s">
        <v>277</v>
      </c>
      <c r="D15" s="65" t="s">
        <v>327</v>
      </c>
      <c r="E15" s="65" t="s">
        <v>333</v>
      </c>
      <c r="F15" s="65" t="s">
        <v>334</v>
      </c>
      <c r="H15" s="65"/>
      <c r="I15" s="65" t="s">
        <v>335</v>
      </c>
      <c r="J15" s="65" t="s">
        <v>326</v>
      </c>
      <c r="K15" s="65" t="s">
        <v>336</v>
      </c>
      <c r="L15" s="65" t="s">
        <v>333</v>
      </c>
      <c r="M15" s="65" t="s">
        <v>305</v>
      </c>
      <c r="O15" s="65"/>
      <c r="P15" s="65" t="s">
        <v>335</v>
      </c>
      <c r="Q15" s="65" t="s">
        <v>277</v>
      </c>
      <c r="R15" s="65" t="s">
        <v>286</v>
      </c>
      <c r="S15" s="65" t="s">
        <v>300</v>
      </c>
      <c r="T15" s="65" t="s">
        <v>305</v>
      </c>
      <c r="V15" s="65"/>
      <c r="W15" s="65" t="s">
        <v>337</v>
      </c>
      <c r="X15" s="65" t="s">
        <v>338</v>
      </c>
      <c r="Y15" s="65" t="s">
        <v>327</v>
      </c>
      <c r="Z15" s="65" t="s">
        <v>333</v>
      </c>
      <c r="AA15" s="65" t="s">
        <v>334</v>
      </c>
    </row>
    <row r="16" spans="1:27" x14ac:dyDescent="0.3">
      <c r="A16" s="65" t="s">
        <v>302</v>
      </c>
      <c r="B16" s="65">
        <v>530</v>
      </c>
      <c r="C16" s="65">
        <v>750</v>
      </c>
      <c r="D16" s="65">
        <v>0</v>
      </c>
      <c r="E16" s="65">
        <v>3000</v>
      </c>
      <c r="F16" s="65">
        <v>864.03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26.295649000000001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6.7571773999999998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321.84924000000001</v>
      </c>
    </row>
    <row r="23" spans="1:62" x14ac:dyDescent="0.3">
      <c r="A23" s="70" t="s">
        <v>339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312</v>
      </c>
      <c r="B24" s="69"/>
      <c r="C24" s="69"/>
      <c r="D24" s="69"/>
      <c r="E24" s="69"/>
      <c r="F24" s="69"/>
      <c r="H24" s="69" t="s">
        <v>340</v>
      </c>
      <c r="I24" s="69"/>
      <c r="J24" s="69"/>
      <c r="K24" s="69"/>
      <c r="L24" s="69"/>
      <c r="M24" s="69"/>
      <c r="O24" s="69" t="s">
        <v>341</v>
      </c>
      <c r="P24" s="69"/>
      <c r="Q24" s="69"/>
      <c r="R24" s="69"/>
      <c r="S24" s="69"/>
      <c r="T24" s="69"/>
      <c r="V24" s="69" t="s">
        <v>342</v>
      </c>
      <c r="W24" s="69"/>
      <c r="X24" s="69"/>
      <c r="Y24" s="69"/>
      <c r="Z24" s="69"/>
      <c r="AA24" s="69"/>
      <c r="AC24" s="69" t="s">
        <v>303</v>
      </c>
      <c r="AD24" s="69"/>
      <c r="AE24" s="69"/>
      <c r="AF24" s="69"/>
      <c r="AG24" s="69"/>
      <c r="AH24" s="69"/>
      <c r="AJ24" s="69" t="s">
        <v>304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343</v>
      </c>
      <c r="AY24" s="69"/>
      <c r="AZ24" s="69"/>
      <c r="BA24" s="69"/>
      <c r="BB24" s="69"/>
      <c r="BC24" s="69"/>
      <c r="BE24" s="69" t="s">
        <v>294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344</v>
      </c>
      <c r="C25" s="65" t="s">
        <v>277</v>
      </c>
      <c r="D25" s="65" t="s">
        <v>286</v>
      </c>
      <c r="E25" s="65" t="s">
        <v>300</v>
      </c>
      <c r="F25" s="65" t="s">
        <v>305</v>
      </c>
      <c r="H25" s="65"/>
      <c r="I25" s="65" t="s">
        <v>290</v>
      </c>
      <c r="J25" s="65" t="s">
        <v>326</v>
      </c>
      <c r="K25" s="65" t="s">
        <v>286</v>
      </c>
      <c r="L25" s="65" t="s">
        <v>300</v>
      </c>
      <c r="M25" s="65" t="s">
        <v>305</v>
      </c>
      <c r="O25" s="65"/>
      <c r="P25" s="65" t="s">
        <v>290</v>
      </c>
      <c r="Q25" s="65" t="s">
        <v>277</v>
      </c>
      <c r="R25" s="65" t="s">
        <v>327</v>
      </c>
      <c r="S25" s="65" t="s">
        <v>300</v>
      </c>
      <c r="T25" s="65" t="s">
        <v>345</v>
      </c>
      <c r="V25" s="65"/>
      <c r="W25" s="65" t="s">
        <v>290</v>
      </c>
      <c r="X25" s="65" t="s">
        <v>277</v>
      </c>
      <c r="Y25" s="65" t="s">
        <v>286</v>
      </c>
      <c r="Z25" s="65" t="s">
        <v>300</v>
      </c>
      <c r="AA25" s="65" t="s">
        <v>305</v>
      </c>
      <c r="AC25" s="65"/>
      <c r="AD25" s="65" t="s">
        <v>290</v>
      </c>
      <c r="AE25" s="65" t="s">
        <v>277</v>
      </c>
      <c r="AF25" s="65" t="s">
        <v>286</v>
      </c>
      <c r="AG25" s="65" t="s">
        <v>300</v>
      </c>
      <c r="AH25" s="65" t="s">
        <v>305</v>
      </c>
      <c r="AJ25" s="65"/>
      <c r="AK25" s="65" t="s">
        <v>335</v>
      </c>
      <c r="AL25" s="65" t="s">
        <v>346</v>
      </c>
      <c r="AM25" s="65" t="s">
        <v>327</v>
      </c>
      <c r="AN25" s="65" t="s">
        <v>300</v>
      </c>
      <c r="AO25" s="65" t="s">
        <v>305</v>
      </c>
      <c r="AQ25" s="65"/>
      <c r="AR25" s="65" t="s">
        <v>290</v>
      </c>
      <c r="AS25" s="65" t="s">
        <v>277</v>
      </c>
      <c r="AT25" s="65" t="s">
        <v>286</v>
      </c>
      <c r="AU25" s="65" t="s">
        <v>347</v>
      </c>
      <c r="AV25" s="65" t="s">
        <v>305</v>
      </c>
      <c r="AX25" s="65"/>
      <c r="AY25" s="65" t="s">
        <v>290</v>
      </c>
      <c r="AZ25" s="65" t="s">
        <v>346</v>
      </c>
      <c r="BA25" s="65" t="s">
        <v>286</v>
      </c>
      <c r="BB25" s="65" t="s">
        <v>300</v>
      </c>
      <c r="BC25" s="65" t="s">
        <v>305</v>
      </c>
      <c r="BE25" s="65"/>
      <c r="BF25" s="65" t="s">
        <v>337</v>
      </c>
      <c r="BG25" s="65" t="s">
        <v>277</v>
      </c>
      <c r="BH25" s="65" t="s">
        <v>286</v>
      </c>
      <c r="BI25" s="65" t="s">
        <v>347</v>
      </c>
      <c r="BJ25" s="65" t="s">
        <v>348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216.67282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2.4091274999999999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1.9275671999999999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22.944680999999999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3.3974652000000001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772.85064999999997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10.783936000000001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4.2299967000000001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3.2634118000000001</v>
      </c>
    </row>
    <row r="33" spans="1:68" x14ac:dyDescent="0.3">
      <c r="A33" s="70" t="s">
        <v>295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349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306</v>
      </c>
      <c r="W34" s="69"/>
      <c r="X34" s="69"/>
      <c r="Y34" s="69"/>
      <c r="Z34" s="69"/>
      <c r="AA34" s="69"/>
      <c r="AC34" s="69" t="s">
        <v>296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290</v>
      </c>
      <c r="C35" s="65" t="s">
        <v>277</v>
      </c>
      <c r="D35" s="65" t="s">
        <v>327</v>
      </c>
      <c r="E35" s="65" t="s">
        <v>300</v>
      </c>
      <c r="F35" s="65" t="s">
        <v>305</v>
      </c>
      <c r="H35" s="65"/>
      <c r="I35" s="65" t="s">
        <v>290</v>
      </c>
      <c r="J35" s="65" t="s">
        <v>277</v>
      </c>
      <c r="K35" s="65" t="s">
        <v>286</v>
      </c>
      <c r="L35" s="65" t="s">
        <v>300</v>
      </c>
      <c r="M35" s="65" t="s">
        <v>348</v>
      </c>
      <c r="O35" s="65"/>
      <c r="P35" s="65" t="s">
        <v>337</v>
      </c>
      <c r="Q35" s="65" t="s">
        <v>277</v>
      </c>
      <c r="R35" s="65" t="s">
        <v>327</v>
      </c>
      <c r="S35" s="65" t="s">
        <v>300</v>
      </c>
      <c r="T35" s="65" t="s">
        <v>305</v>
      </c>
      <c r="V35" s="65"/>
      <c r="W35" s="65" t="s">
        <v>290</v>
      </c>
      <c r="X35" s="65" t="s">
        <v>277</v>
      </c>
      <c r="Y35" s="65" t="s">
        <v>286</v>
      </c>
      <c r="Z35" s="65" t="s">
        <v>300</v>
      </c>
      <c r="AA35" s="65" t="s">
        <v>305</v>
      </c>
      <c r="AC35" s="65"/>
      <c r="AD35" s="65" t="s">
        <v>290</v>
      </c>
      <c r="AE35" s="65" t="s">
        <v>346</v>
      </c>
      <c r="AF35" s="65" t="s">
        <v>286</v>
      </c>
      <c r="AG35" s="65" t="s">
        <v>300</v>
      </c>
      <c r="AH35" s="65" t="s">
        <v>334</v>
      </c>
      <c r="AJ35" s="65"/>
      <c r="AK35" s="65" t="s">
        <v>290</v>
      </c>
      <c r="AL35" s="65" t="s">
        <v>346</v>
      </c>
      <c r="AM35" s="65" t="s">
        <v>286</v>
      </c>
      <c r="AN35" s="65" t="s">
        <v>300</v>
      </c>
      <c r="AO35" s="65" t="s">
        <v>305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773.11632999999995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1738.9427000000001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6662.0522000000001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5608.79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299.93990000000002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197.06523000000001</v>
      </c>
    </row>
    <row r="43" spans="1:68" x14ac:dyDescent="0.3">
      <c r="A43" s="70" t="s">
        <v>307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308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350</v>
      </c>
      <c r="P44" s="69"/>
      <c r="Q44" s="69"/>
      <c r="R44" s="69"/>
      <c r="S44" s="69"/>
      <c r="T44" s="69"/>
      <c r="V44" s="69" t="s">
        <v>351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352</v>
      </c>
      <c r="AK44" s="69"/>
      <c r="AL44" s="69"/>
      <c r="AM44" s="69"/>
      <c r="AN44" s="69"/>
      <c r="AO44" s="69"/>
      <c r="AQ44" s="69" t="s">
        <v>297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309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290</v>
      </c>
      <c r="C45" s="65" t="s">
        <v>277</v>
      </c>
      <c r="D45" s="65" t="s">
        <v>327</v>
      </c>
      <c r="E45" s="65" t="s">
        <v>300</v>
      </c>
      <c r="F45" s="65" t="s">
        <v>345</v>
      </c>
      <c r="H45" s="65"/>
      <c r="I45" s="65" t="s">
        <v>290</v>
      </c>
      <c r="J45" s="65" t="s">
        <v>277</v>
      </c>
      <c r="K45" s="65" t="s">
        <v>327</v>
      </c>
      <c r="L45" s="65" t="s">
        <v>300</v>
      </c>
      <c r="M45" s="65" t="s">
        <v>305</v>
      </c>
      <c r="O45" s="65"/>
      <c r="P45" s="65" t="s">
        <v>290</v>
      </c>
      <c r="Q45" s="65" t="s">
        <v>346</v>
      </c>
      <c r="R45" s="65" t="s">
        <v>336</v>
      </c>
      <c r="S45" s="65" t="s">
        <v>300</v>
      </c>
      <c r="T45" s="65" t="s">
        <v>322</v>
      </c>
      <c r="V45" s="65"/>
      <c r="W45" s="65" t="s">
        <v>290</v>
      </c>
      <c r="X45" s="65" t="s">
        <v>277</v>
      </c>
      <c r="Y45" s="65" t="s">
        <v>286</v>
      </c>
      <c r="Z45" s="65" t="s">
        <v>347</v>
      </c>
      <c r="AA45" s="65" t="s">
        <v>305</v>
      </c>
      <c r="AC45" s="65"/>
      <c r="AD45" s="65" t="s">
        <v>337</v>
      </c>
      <c r="AE45" s="65" t="s">
        <v>277</v>
      </c>
      <c r="AF45" s="65" t="s">
        <v>286</v>
      </c>
      <c r="AG45" s="65" t="s">
        <v>300</v>
      </c>
      <c r="AH45" s="65" t="s">
        <v>305</v>
      </c>
      <c r="AJ45" s="65"/>
      <c r="AK45" s="65" t="s">
        <v>290</v>
      </c>
      <c r="AL45" s="65" t="s">
        <v>277</v>
      </c>
      <c r="AM45" s="65" t="s">
        <v>286</v>
      </c>
      <c r="AN45" s="65" t="s">
        <v>300</v>
      </c>
      <c r="AO45" s="65" t="s">
        <v>353</v>
      </c>
      <c r="AQ45" s="65"/>
      <c r="AR45" s="65" t="s">
        <v>290</v>
      </c>
      <c r="AS45" s="65" t="s">
        <v>277</v>
      </c>
      <c r="AT45" s="65" t="s">
        <v>354</v>
      </c>
      <c r="AU45" s="65" t="s">
        <v>300</v>
      </c>
      <c r="AV45" s="65" t="s">
        <v>305</v>
      </c>
      <c r="AX45" s="65"/>
      <c r="AY45" s="65" t="s">
        <v>290</v>
      </c>
      <c r="AZ45" s="65" t="s">
        <v>277</v>
      </c>
      <c r="BA45" s="65" t="s">
        <v>327</v>
      </c>
      <c r="BB45" s="65" t="s">
        <v>347</v>
      </c>
      <c r="BC45" s="65" t="s">
        <v>334</v>
      </c>
      <c r="BE45" s="65"/>
      <c r="BF45" s="65" t="s">
        <v>290</v>
      </c>
      <c r="BG45" s="65" t="s">
        <v>277</v>
      </c>
      <c r="BH45" s="65" t="s">
        <v>286</v>
      </c>
      <c r="BI45" s="65" t="s">
        <v>333</v>
      </c>
      <c r="BJ45" s="65" t="s">
        <v>305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21.519842000000001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16.114063000000002</v>
      </c>
      <c r="O46" s="65" t="s">
        <v>314</v>
      </c>
      <c r="P46" s="65">
        <v>600</v>
      </c>
      <c r="Q46" s="65">
        <v>800</v>
      </c>
      <c r="R46" s="65">
        <v>0</v>
      </c>
      <c r="S46" s="65">
        <v>10000</v>
      </c>
      <c r="T46" s="65">
        <v>1197.3348000000001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1.4871687E-2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4.5311659999999998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297.81400000000002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103.54838599999999</v>
      </c>
      <c r="AX46" s="65" t="s">
        <v>355</v>
      </c>
      <c r="AY46" s="65"/>
      <c r="AZ46" s="65"/>
      <c r="BA46" s="65"/>
      <c r="BB46" s="65"/>
      <c r="BC46" s="65"/>
      <c r="BE46" s="65" t="s">
        <v>298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3" sqref="H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356</v>
      </c>
      <c r="B2" s="61" t="s">
        <v>357</v>
      </c>
      <c r="C2" s="61" t="s">
        <v>299</v>
      </c>
      <c r="D2" s="61">
        <v>64</v>
      </c>
      <c r="E2" s="61">
        <v>2564.1417999999999</v>
      </c>
      <c r="F2" s="61">
        <v>422.51781999999997</v>
      </c>
      <c r="G2" s="61">
        <v>56.75264</v>
      </c>
      <c r="H2" s="61">
        <v>28.861502000000002</v>
      </c>
      <c r="I2" s="61">
        <v>27.891135999999999</v>
      </c>
      <c r="J2" s="61">
        <v>96.758129999999994</v>
      </c>
      <c r="K2" s="61">
        <v>50.064762000000002</v>
      </c>
      <c r="L2" s="61">
        <v>46.693370000000002</v>
      </c>
      <c r="M2" s="61">
        <v>38.233863999999997</v>
      </c>
      <c r="N2" s="61">
        <v>4.5917529999999998</v>
      </c>
      <c r="O2" s="61">
        <v>22.948708</v>
      </c>
      <c r="P2" s="61">
        <v>1803.8844999999999</v>
      </c>
      <c r="Q2" s="61">
        <v>33.835915</v>
      </c>
      <c r="R2" s="61">
        <v>864.03</v>
      </c>
      <c r="S2" s="61">
        <v>139.67102</v>
      </c>
      <c r="T2" s="61">
        <v>8692.3009999999995</v>
      </c>
      <c r="U2" s="61">
        <v>6.7571773999999998</v>
      </c>
      <c r="V2" s="61">
        <v>26.295649000000001</v>
      </c>
      <c r="W2" s="61">
        <v>321.84924000000001</v>
      </c>
      <c r="X2" s="61">
        <v>216.67282</v>
      </c>
      <c r="Y2" s="61">
        <v>2.4091274999999999</v>
      </c>
      <c r="Z2" s="61">
        <v>1.9275671999999999</v>
      </c>
      <c r="AA2" s="61">
        <v>22.944680999999999</v>
      </c>
      <c r="AB2" s="61">
        <v>3.3974652000000001</v>
      </c>
      <c r="AC2" s="61">
        <v>772.85064999999997</v>
      </c>
      <c r="AD2" s="61">
        <v>10.783936000000001</v>
      </c>
      <c r="AE2" s="61">
        <v>4.2299967000000001</v>
      </c>
      <c r="AF2" s="61">
        <v>3.2634118000000001</v>
      </c>
      <c r="AG2" s="61">
        <v>773.11632999999995</v>
      </c>
      <c r="AH2" s="61">
        <v>403.03302000000002</v>
      </c>
      <c r="AI2" s="61">
        <v>370.08330000000001</v>
      </c>
      <c r="AJ2" s="61">
        <v>1738.9427000000001</v>
      </c>
      <c r="AK2" s="61">
        <v>6662.0522000000001</v>
      </c>
      <c r="AL2" s="61">
        <v>299.93990000000002</v>
      </c>
      <c r="AM2" s="61">
        <v>5608.79</v>
      </c>
      <c r="AN2" s="61">
        <v>197.06523000000001</v>
      </c>
      <c r="AO2" s="61">
        <v>21.519842000000001</v>
      </c>
      <c r="AP2" s="61">
        <v>15.971225</v>
      </c>
      <c r="AQ2" s="61">
        <v>5.5486170000000001</v>
      </c>
      <c r="AR2" s="61">
        <v>16.114063000000002</v>
      </c>
      <c r="AS2" s="61">
        <v>1197.3348000000001</v>
      </c>
      <c r="AT2" s="61">
        <v>1.4871687E-2</v>
      </c>
      <c r="AU2" s="61">
        <v>4.5311659999999998</v>
      </c>
      <c r="AV2" s="61">
        <v>297.81400000000002</v>
      </c>
      <c r="AW2" s="61">
        <v>103.54838599999999</v>
      </c>
      <c r="AX2" s="61">
        <v>0.16017075</v>
      </c>
      <c r="AY2" s="61">
        <v>1.7370186000000001</v>
      </c>
      <c r="AZ2" s="61">
        <v>285.5899</v>
      </c>
      <c r="BA2" s="61">
        <v>59.796534999999999</v>
      </c>
      <c r="BB2" s="61">
        <v>19.224195000000002</v>
      </c>
      <c r="BC2" s="61">
        <v>20.369855999999999</v>
      </c>
      <c r="BD2" s="61">
        <v>20.184956</v>
      </c>
      <c r="BE2" s="61">
        <v>1.6016952</v>
      </c>
      <c r="BF2" s="61">
        <v>8.1828699999999994</v>
      </c>
      <c r="BG2" s="61">
        <v>1.1518281E-3</v>
      </c>
      <c r="BH2" s="61">
        <v>5.2485783000000001E-2</v>
      </c>
      <c r="BI2" s="61">
        <v>4.1218682999999999E-2</v>
      </c>
      <c r="BJ2" s="61">
        <v>0.16387383999999999</v>
      </c>
      <c r="BK2" s="61">
        <v>8.8602166000000004E-5</v>
      </c>
      <c r="BL2" s="61">
        <v>0.57148849999999995</v>
      </c>
      <c r="BM2" s="61">
        <v>5.4843349999999997</v>
      </c>
      <c r="BN2" s="61">
        <v>1.4013315</v>
      </c>
      <c r="BO2" s="61">
        <v>71.484759999999994</v>
      </c>
      <c r="BP2" s="61">
        <v>14.033045</v>
      </c>
      <c r="BQ2" s="61">
        <v>23.341932</v>
      </c>
      <c r="BR2" s="61">
        <v>83.57405</v>
      </c>
      <c r="BS2" s="61">
        <v>31.15399</v>
      </c>
      <c r="BT2" s="61">
        <v>15.928368000000001</v>
      </c>
      <c r="BU2" s="61">
        <v>9.0610794999999994E-2</v>
      </c>
      <c r="BV2" s="61">
        <v>0.11322246499999999</v>
      </c>
      <c r="BW2" s="61">
        <v>1.0833516000000001</v>
      </c>
      <c r="BX2" s="61">
        <v>1.8283906999999999</v>
      </c>
      <c r="BY2" s="61">
        <v>0.19702174</v>
      </c>
      <c r="BZ2" s="61">
        <v>1.0578319000000001E-3</v>
      </c>
      <c r="CA2" s="61">
        <v>0.697349</v>
      </c>
      <c r="CB2" s="61">
        <v>7.6070280000000004E-2</v>
      </c>
      <c r="CC2" s="61">
        <v>0.4241645</v>
      </c>
      <c r="CD2" s="61">
        <v>2.7354617000000001</v>
      </c>
      <c r="CE2" s="61">
        <v>0.13688334999999999</v>
      </c>
      <c r="CF2" s="61">
        <v>0.47949222000000002</v>
      </c>
      <c r="CG2" s="61">
        <v>1.2449999E-6</v>
      </c>
      <c r="CH2" s="61">
        <v>9.3483750000000004E-2</v>
      </c>
      <c r="CI2" s="61">
        <v>6.3705669999999997E-3</v>
      </c>
      <c r="CJ2" s="61">
        <v>5.0037184000000003</v>
      </c>
      <c r="CK2" s="61">
        <v>3.1258220000000003E-2</v>
      </c>
      <c r="CL2" s="61">
        <v>0.94640696000000002</v>
      </c>
      <c r="CM2" s="61">
        <v>4.8491907000000003</v>
      </c>
      <c r="CN2" s="61">
        <v>3234.0360999999998</v>
      </c>
      <c r="CO2" s="61">
        <v>5679.7905000000001</v>
      </c>
      <c r="CP2" s="61">
        <v>3713.7370000000001</v>
      </c>
      <c r="CQ2" s="61">
        <v>1288.9701</v>
      </c>
      <c r="CR2" s="61">
        <v>636.95012999999994</v>
      </c>
      <c r="CS2" s="61">
        <v>618.40620000000001</v>
      </c>
      <c r="CT2" s="61">
        <v>3232.0906</v>
      </c>
      <c r="CU2" s="61">
        <v>2119.8213000000001</v>
      </c>
      <c r="CV2" s="61">
        <v>1850.6774</v>
      </c>
      <c r="CW2" s="61">
        <v>2431.5227</v>
      </c>
      <c r="CX2" s="61">
        <v>716.68420000000003</v>
      </c>
      <c r="CY2" s="61">
        <v>3922.3375999999998</v>
      </c>
      <c r="CZ2" s="61">
        <v>2149.819</v>
      </c>
      <c r="DA2" s="61">
        <v>4822.7629999999999</v>
      </c>
      <c r="DB2" s="61">
        <v>4389.0010000000002</v>
      </c>
      <c r="DC2" s="61">
        <v>7483.3804</v>
      </c>
      <c r="DD2" s="61">
        <v>12166.982</v>
      </c>
      <c r="DE2" s="61">
        <v>2548.6895</v>
      </c>
      <c r="DF2" s="61">
        <v>4980.2905000000001</v>
      </c>
      <c r="DG2" s="61">
        <v>2831.6077</v>
      </c>
      <c r="DH2" s="61">
        <v>137.25909999999999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59.796534999999999</v>
      </c>
      <c r="B6">
        <f>BB2</f>
        <v>19.224195000000002</v>
      </c>
      <c r="C6">
        <f>BC2</f>
        <v>20.369855999999999</v>
      </c>
      <c r="D6">
        <f>BD2</f>
        <v>20.184956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20858</v>
      </c>
      <c r="C2" s="56">
        <f ca="1">YEAR(TODAY())-YEAR(B2)+IF(TODAY()&gt;=DATE(YEAR(TODAY()),MONTH(B2),DAY(B2)),0,-1)</f>
        <v>64</v>
      </c>
      <c r="E2" s="52">
        <v>177.8</v>
      </c>
      <c r="F2" s="53" t="s">
        <v>275</v>
      </c>
      <c r="G2" s="52">
        <v>78.599999999999994</v>
      </c>
      <c r="H2" s="51" t="s">
        <v>40</v>
      </c>
      <c r="I2" s="72">
        <f>ROUND(G3/E3^2,1)</f>
        <v>24.9</v>
      </c>
    </row>
    <row r="3" spans="1:9" x14ac:dyDescent="0.3">
      <c r="E3" s="51">
        <f>E2/100</f>
        <v>1.778</v>
      </c>
      <c r="F3" s="51" t="s">
        <v>39</v>
      </c>
      <c r="G3" s="51">
        <f>G2</f>
        <v>78.599999999999994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44295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이명섭, ID : H1900658)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15:32:24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44295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177.8</v>
      </c>
      <c r="L12" s="129"/>
      <c r="M12" s="122">
        <f>'개인정보 및 신체계측 입력'!G2</f>
        <v>78.599999999999994</v>
      </c>
      <c r="N12" s="123"/>
      <c r="O12" s="118" t="s">
        <v>270</v>
      </c>
      <c r="P12" s="112"/>
      <c r="Q12" s="115">
        <f>'개인정보 및 신체계측 입력'!I2</f>
        <v>24.9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이명섭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73.349999999999994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9.8520000000000003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16.797000000000001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11.4</v>
      </c>
      <c r="L72" s="36" t="s">
        <v>52</v>
      </c>
      <c r="M72" s="36">
        <f>ROUND('DRIs DATA'!K8,1)</f>
        <v>7.4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115.2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219.13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216.67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226.5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96.64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444.14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215.2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2021-09-01T01:52:46Z</dcterms:modified>
</cp:coreProperties>
</file>