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<sst xmlns="http://schemas.openxmlformats.org/spreadsheetml/2006/main" count="692" uniqueCount="340">
  <si>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</si>
  <si>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</si>
  <si>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</si>
  <si>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</si>
  <si>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</si>
  <si>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</si>
  <si>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</si>
  <si>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</si>
  <si>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</si>
  <si>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</si>
  <si>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</si>
  <si>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</si>
  <si>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</si>
  <si>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</si>
  <si>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</si>
  <si>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</si>
  <si>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</si>
  <si>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</si>
  <si>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</si>
  <si>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</si>
  <si>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</si>
  <si>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</si>
  <si>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</si>
  <si>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</si>
  <si>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</si>
  <si>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</si>
  <si>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</si>
  <si>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</si>
  <si>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</si>
  <si>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</si>
  <si>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</si>
  <si>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</si>
  <si>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</si>
  <si>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</si>
  <si>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</si>
  <si>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</si>
  <si>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</si>
  <si>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</si>
  <si>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</si>
  <si>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</si>
  <si>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</si>
  <si>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</si>
  <si>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</si>
  <si>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</si>
  <si>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</si>
  <si>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</si>
  <si>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</si>
  <si>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</si>
  <si>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</si>
  <si>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</si>
  <si>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</si>
  <si>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</si>
  <si>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</si>
  <si>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</si>
  <si>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</si>
  <si>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</si>
  <si>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</si>
  <si>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</si>
  <si>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</si>
  <si>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</si>
  <si>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</si>
  <si>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</si>
  <si>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</si>
  <si>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</si>
  <si>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</si>
  <si>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</si>
  <si>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</si>
  <si>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</si>
  <si>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</si>
  <si>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</si>
  <si>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</si>
  <si>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</si>
  <si>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</si>
  <si>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</si>
  <si>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</si>
  <si>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</si>
  <si>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</si>
  <si>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</si>
  <si>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</si>
  <si>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</si>
  <si>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</si>
  <si>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</si>
  <si>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</si>
  <si>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</si>
  <si>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</si>
  <si>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</si>
  <si>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</si>
  <si>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</si>
  <si>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</si>
  <si>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</si>
  <si>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</si>
  <si>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</si>
  <si>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</si>
  <si>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</si>
  <si>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</si>
  <si>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</si>
  <si>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</si>
  <si>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</si>
  <si>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</si>
  <si>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</si>
  <si>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</si>
  <si>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</si>
  <si>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</si>
  <si>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</si>
  <si>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</si>
  <si>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</si>
  <si>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</si>
  <si>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</si>
  <si>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</si>
  <si>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</si>
  <si>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</si>
  <si>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</si>
  <si>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</si>
  <si>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</si>
  <si>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</si>
  <si>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</si>
  <si>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</si>
  <si>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</si>
  <si>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</si>
  <si>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</si>
  <si>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</si>
  <si>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</si>
  <si>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</si>
  <si>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</si>
  <si>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</si>
  <si>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</si>
  <si>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</si>
  <si>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</si>
  <si>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</si>
  <si>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</si>
  <si>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</si>
  <si>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</si>
  <si>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</si>
  <si>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</si>
  <si>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</si>
  <si>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</si>
  <si>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</si>
  <si>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</si>
  <si>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</si>
  <si>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</si>
  <si>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</si>
  <si>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</si>
  <si>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</si>
  <si>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</si>
  <si>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</si>
  <si>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</si>
  <si>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</si>
  <si>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</si>
  <si>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</si>
  <si>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</si>
  <si>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</si>
  <si>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</si>
  <si>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</si>
  <si>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</si>
  <si>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</si>
  <si>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</si>
  <si>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</si>
  <si>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</si>
  <si>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</si>
  <si>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</si>
  <si>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</si>
  <si>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</si>
  <si>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</si>
  <si>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</si>
  <si>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</si>
  <si>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</si>
  <si>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</si>
  <si>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</si>
  <si>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</si>
  <si>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</si>
  <si>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</si>
  <si>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</si>
  <si>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</si>
  <si>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</si>
  <si>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</si>
  <si>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</si>
  <si>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</si>
  <si>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</si>
  <si>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</si>
  <si>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</si>
  <si>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</si>
  <si>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</si>
  <si>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</si>
  <si>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</si>
  <si>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</si>
  <si>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</si>
  <si>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</si>
  <si>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</si>
  <si>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</si>
  <si>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</si>
  <si>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</si>
  <si>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</si>
  <si>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</si>
  <si>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</si>
  <si>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</si>
  <si>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</si>
  <si>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</si>
  <si>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</si>
  <si>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</si>
  <si>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</si>
  <si>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</si>
  <si>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</si>
  <si>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</si>
  <si>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</si>
  <si>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</si>
  <si>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</si>
  <si>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</si>
  <si>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</si>
  <si>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</si>
  <si>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</si>
  <si>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</si>
  <si>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</si>
  <si>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</si>
  <si>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</si>
  <si>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</si>
  <si>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</si>
  <si>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</si>
  <si>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</si>
  <si>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</si>
  <si>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</si>
  <si>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</si>
  <si>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</si>
  <si>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</si>
  <si>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</si>
  <si>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</si>
  <si>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</si>
  <si>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</si>
  <si>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</si>
  <si>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</si>
  <si>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</si>
  <si>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</si>
  <si>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</si>
  <si>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</si>
  <si>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</si>
  <si>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</si>
  <si>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</si>
  <si>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</si>
  <si>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</si>
  <si>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</si>
  <si>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</si>
  <si>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</si>
  <si>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</si>
  <si>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</si>
  <si>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</si>
  <si>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</si>
  <si>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</si>
  <si>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</si>
  <si>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</si>
  <si>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</si>
  <si>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</si>
  <si>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</si>
  <si>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</si>
  <si>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</si>
  <si>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</si>
  <si>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</si>
  <si>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</si>
  <si>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</si>
  <si>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</si>
  <si>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</si>
  <si>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</si>
  <si>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</si>
  <si>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</si>
  <si>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</si>
  <si>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</si>
  <si>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</si>
  <si>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</si>
  <si>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</si>
  <si>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</si>
  <si>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</si>
  <si>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</si>
  <si>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</si>
  <si>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</si>
  <si>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</si>
  <si>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</si>
  <si>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</si>
  <si>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</si>
  <si>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</si>
  <si>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</si>
  <si>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</si>
  <si>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</si>
  <si>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</si>
  <si>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마그네슘</t>
    <phoneticPr fontId="1" type="noConversion"/>
  </si>
  <si>
    <t>망간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</si>
  <si>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</si>
  <si>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</si>
  <si>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</si>
  <si>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</si>
  <si>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적정비율(최소)</t>
    <phoneticPr fontId="1" type="noConversion"/>
  </si>
  <si>
    <t>다량영양소</t>
    <phoneticPr fontId="1" type="noConversion"/>
  </si>
  <si>
    <t>필요추정량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</si>
  <si>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</si>
  <si>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</si>
  <si>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</si>
  <si>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</si>
  <si>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</si>
  <si>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</si>
  <si>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판토텐산</t>
    <phoneticPr fontId="1" type="noConversion"/>
  </si>
  <si>
    <t>비오틴</t>
    <phoneticPr fontId="1" type="noConversion"/>
  </si>
  <si>
    <t>다량 무기질</t>
    <phoneticPr fontId="1" type="noConversion"/>
  </si>
  <si>
    <t>구리</t>
    <phoneticPr fontId="1" type="noConversion"/>
  </si>
  <si>
    <t>불소</t>
    <phoneticPr fontId="1" type="noConversion"/>
  </si>
  <si>
    <t>셀레늄</t>
    <phoneticPr fontId="1" type="noConversion"/>
  </si>
  <si>
    <t>정보</t>
    <phoneticPr fontId="1" type="noConversion"/>
  </si>
  <si>
    <t>출력시각</t>
    <phoneticPr fontId="1" type="noConversion"/>
  </si>
  <si>
    <t>M</t>
  </si>
  <si>
    <t>상한섭취량</t>
    <phoneticPr fontId="1" type="noConversion"/>
  </si>
  <si>
    <t>단백질(g/일)</t>
    <phoneticPr fontId="1" type="noConversion"/>
  </si>
  <si>
    <t>섭취비율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</si>
  <si>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</si>
  <si>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</si>
  <si>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</si>
  <si>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</si>
  <si>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</si>
  <si>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</si>
  <si>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섭취량</t>
    <phoneticPr fontId="1" type="noConversion"/>
  </si>
  <si>
    <t>칼륨</t>
    <phoneticPr fontId="1" type="noConversion"/>
  </si>
  <si>
    <t>미량 무기질</t>
    <phoneticPr fontId="1" type="noConversion"/>
  </si>
  <si>
    <t>철</t>
    <phoneticPr fontId="1" type="noConversion"/>
  </si>
  <si>
    <t>크롬</t>
    <phoneticPr fontId="1" type="noConversion"/>
  </si>
  <si>
    <t>열량영양소</t>
    <phoneticPr fontId="1" type="noConversion"/>
  </si>
  <si>
    <t>불포화지방산</t>
    <phoneticPr fontId="1" type="noConversion"/>
  </si>
  <si>
    <t>n-3불포화</t>
    <phoneticPr fontId="1" type="noConversion"/>
  </si>
  <si>
    <t>비타민C</t>
    <phoneticPr fontId="1" type="noConversion"/>
  </si>
  <si>
    <t>니아신</t>
    <phoneticPr fontId="1" type="noConversion"/>
  </si>
  <si>
    <t>엽산(μg DFE/일)</t>
    <phoneticPr fontId="1" type="noConversion"/>
  </si>
  <si>
    <t>인</t>
    <phoneticPr fontId="1" type="noConversion"/>
  </si>
  <si>
    <t>요오드</t>
    <phoneticPr fontId="1" type="noConversion"/>
  </si>
  <si>
    <t>구리(ug/일)</t>
    <phoneticPr fontId="1" type="noConversion"/>
  </si>
  <si>
    <t>몰리브덴(ug/일)</t>
    <phoneticPr fontId="1" type="noConversion"/>
  </si>
  <si>
    <t>(설문지 : FFQ 95문항 설문지, 사용자 : 경동훈, ID : H1900664)</t>
  </si>
  <si>
    <t>2021년 08월 31일 15:47:38</t>
  </si>
  <si>
    <t>단백질</t>
    <phoneticPr fontId="1" type="noConversion"/>
  </si>
  <si>
    <t>지용성 비타민</t>
    <phoneticPr fontId="1" type="noConversion"/>
  </si>
  <si>
    <t>상한섭취량</t>
    <phoneticPr fontId="1" type="noConversion"/>
  </si>
  <si>
    <t>충분섭취량</t>
    <phoneticPr fontId="1" type="noConversion"/>
  </si>
  <si>
    <t>티아민</t>
    <phoneticPr fontId="1" type="noConversion"/>
  </si>
  <si>
    <t>염소</t>
    <phoneticPr fontId="1" type="noConversion"/>
  </si>
  <si>
    <t>크롬(ug/일)</t>
    <phoneticPr fontId="1" type="noConversion"/>
  </si>
  <si>
    <t>H1900664</t>
  </si>
  <si>
    <t>경동훈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</si>
</sst>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67.844769999999997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7688"/>
        <c:axId val="258541216"/>
      </c:barChart>
      <c:catAx>
        <c:axId val="25853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41216"/>
        <c:crosses val="autoZero"/>
        <c:auto val="1"/>
        <c:lblAlgn val="ctr"/>
        <c:lblOffset val="100"/>
        <c:noMultiLvlLbl val="0"/>
      </c:catAx>
      <c:valAx>
        <c:axId val="258541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1.5097206999999999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5248"/>
        <c:axId val="510329352"/>
      </c:barChart>
      <c:catAx>
        <c:axId val="58383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352"/>
        <c:crosses val="autoZero"/>
        <c:auto val="1"/>
        <c:lblAlgn val="ctr"/>
        <c:lblOffset val="100"/>
        <c:noMultiLvlLbl val="0"/>
      </c:catAx>
      <c:valAx>
        <c:axId val="510329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0.42979794999999998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312"/>
        <c:axId val="510325040"/>
      </c:barChart>
      <c:catAx>
        <c:axId val="51033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5040"/>
        <c:crosses val="autoZero"/>
        <c:auto val="1"/>
        <c:lblAlgn val="ctr"/>
        <c:lblOffset val="100"/>
        <c:noMultiLvlLbl val="0"/>
      </c:catAx>
      <c:valAx>
        <c:axId val="510325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1218.3829000000001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824"/>
        <c:axId val="510329744"/>
      </c:barChart>
      <c:catAx>
        <c:axId val="51032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744"/>
        <c:crosses val="autoZero"/>
        <c:auto val="1"/>
        <c:lblAlgn val="ctr"/>
        <c:lblOffset val="100"/>
        <c:noMultiLvlLbl val="0"/>
      </c:catAx>
      <c:valAx>
        <c:axId val="510329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2244.0187999999998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704"/>
        <c:axId val="510327392"/>
      </c:barChart>
      <c:catAx>
        <c:axId val="51033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7392"/>
        <c:crosses val="autoZero"/>
        <c:auto val="1"/>
        <c:lblAlgn val="ctr"/>
        <c:lblOffset val="100"/>
        <c:noMultiLvlLbl val="0"/>
      </c:catAx>
      <c:valAx>
        <c:axId val="5103273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54.491726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0528"/>
        <c:axId val="510324256"/>
      </c:barChart>
      <c:catAx>
        <c:axId val="51033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4256"/>
        <c:crosses val="autoZero"/>
        <c:auto val="1"/>
        <c:lblAlgn val="ctr"/>
        <c:lblOffset val="100"/>
        <c:noMultiLvlLbl val="0"/>
      </c:catAx>
      <c:valAx>
        <c:axId val="510324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66.182069999999996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432"/>
        <c:axId val="510326216"/>
      </c:barChart>
      <c:catAx>
        <c:axId val="51032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6216"/>
        <c:crosses val="autoZero"/>
        <c:auto val="1"/>
        <c:lblAlgn val="ctr"/>
        <c:lblOffset val="100"/>
        <c:noMultiLvlLbl val="0"/>
      </c:catAx>
      <c:valAx>
        <c:axId val="510326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12.029572999999999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7000"/>
        <c:axId val="510330920"/>
      </c:barChart>
      <c:catAx>
        <c:axId val="510327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30920"/>
        <c:crosses val="autoZero"/>
        <c:auto val="1"/>
        <c:lblAlgn val="ctr"/>
        <c:lblOffset val="100"/>
        <c:noMultiLvlLbl val="0"/>
      </c:catAx>
      <c:valAx>
        <c:axId val="510330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7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840.90093999999999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624"/>
        <c:axId val="510078448"/>
      </c:barChart>
      <c:catAx>
        <c:axId val="510079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448"/>
        <c:crosses val="autoZero"/>
        <c:auto val="1"/>
        <c:lblAlgn val="ctr"/>
        <c:lblOffset val="100"/>
        <c:noMultiLvlLbl val="0"/>
      </c:catAx>
      <c:valAx>
        <c:axId val="5100784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9.5968520000000002E-2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232"/>
        <c:axId val="510080016"/>
      </c:barChart>
      <c:catAx>
        <c:axId val="51007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0016"/>
        <c:crosses val="autoZero"/>
        <c:auto val="1"/>
        <c:lblAlgn val="ctr"/>
        <c:lblOffset val="100"/>
        <c:noMultiLvlLbl val="0"/>
      </c:catAx>
      <c:valAx>
        <c:axId val="51008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4.513496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0408"/>
        <c:axId val="510084720"/>
      </c:barChart>
      <c:catAx>
        <c:axId val="510080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720"/>
        <c:crosses val="autoZero"/>
        <c:auto val="1"/>
        <c:lblAlgn val="ctr"/>
        <c:lblOffset val="100"/>
        <c:noMultiLvlLbl val="0"/>
      </c:catAx>
      <c:valAx>
        <c:axId val="510084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0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17.082073000000001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44744"/>
        <c:axId val="258538080"/>
      </c:barChart>
      <c:catAx>
        <c:axId val="25854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8080"/>
        <c:crosses val="autoZero"/>
        <c:auto val="1"/>
        <c:lblAlgn val="ctr"/>
        <c:lblOffset val="100"/>
        <c:noMultiLvlLbl val="0"/>
      </c:catAx>
      <c:valAx>
        <c:axId val="258538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4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99.335449999999994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1192"/>
        <c:axId val="510078840"/>
      </c:barChart>
      <c:catAx>
        <c:axId val="51008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840"/>
        <c:crosses val="autoZero"/>
        <c:auto val="1"/>
        <c:lblAlgn val="ctr"/>
        <c:lblOffset val="100"/>
        <c:noMultiLvlLbl val="0"/>
      </c:catAx>
      <c:valAx>
        <c:axId val="510078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113.07901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3544"/>
        <c:axId val="510084328"/>
      </c:barChart>
      <c:catAx>
        <c:axId val="510083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328"/>
        <c:crosses val="autoZero"/>
        <c:auto val="1"/>
        <c:lblAlgn val="ctr"/>
        <c:lblOffset val="100"/>
        <c:noMultiLvlLbl val="0"/>
      </c:catAx>
      <c:valAx>
        <c:axId val="510084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2.956</c:v>
                </c:pt>
                <c:pt idx="1">
                  <c:v>8.3989999999999991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081976"/>
        <c:axId val="510082760"/>
      </c:barChart>
      <c:catAx>
        <c:axId val="510081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2760"/>
        <c:crosses val="autoZero"/>
        <c:auto val="1"/>
        <c:lblAlgn val="ctr"/>
        <c:lblOffset val="100"/>
        <c:noMultiLvlLbl val="0"/>
      </c:catAx>
      <c:valAx>
        <c:axId val="510082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8.3045790000000004</c:v>
                </c:pt>
                <c:pt idx="1">
                  <c:v>10.306327</c:v>
                </c:pt>
                <c:pt idx="2">
                  <c:v>9.5929210000000005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307.99599999999998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2368"/>
        <c:axId val="509398632"/>
      </c:barChart>
      <c:catAx>
        <c:axId val="51008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8632"/>
        <c:crosses val="autoZero"/>
        <c:auto val="1"/>
        <c:lblAlgn val="ctr"/>
        <c:lblOffset val="100"/>
        <c:noMultiLvlLbl val="0"/>
      </c:catAx>
      <c:valAx>
        <c:axId val="509398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12.981479999999999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0200"/>
        <c:axId val="509401376"/>
      </c:barChart>
      <c:catAx>
        <c:axId val="50940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1376"/>
        <c:crosses val="autoZero"/>
        <c:auto val="1"/>
        <c:lblAlgn val="ctr"/>
        <c:lblOffset val="100"/>
        <c:noMultiLvlLbl val="0"/>
      </c:catAx>
      <c:valAx>
        <c:axId val="50940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82.825999999999993</c:v>
                </c:pt>
                <c:pt idx="1">
                  <c:v>5.4409999999999998</c:v>
                </c:pt>
                <c:pt idx="2">
                  <c:v>11.733000000000001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9401768"/>
        <c:axId val="509400592"/>
      </c:barChart>
      <c:catAx>
        <c:axId val="50940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592"/>
        <c:crosses val="autoZero"/>
        <c:auto val="1"/>
        <c:lblAlgn val="ctr"/>
        <c:lblOffset val="100"/>
        <c:noMultiLvlLbl val="0"/>
      </c:catAx>
      <c:valAx>
        <c:axId val="509400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2534.6073999999999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396280"/>
        <c:axId val="509400984"/>
      </c:barChart>
      <c:catAx>
        <c:axId val="509396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984"/>
        <c:crosses val="autoZero"/>
        <c:auto val="1"/>
        <c:lblAlgn val="ctr"/>
        <c:lblOffset val="100"/>
        <c:noMultiLvlLbl val="0"/>
      </c:catAx>
      <c:valAx>
        <c:axId val="509400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39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55.821266000000001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2552"/>
        <c:axId val="509399024"/>
      </c:barChart>
      <c:catAx>
        <c:axId val="50940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024"/>
        <c:crosses val="autoZero"/>
        <c:auto val="1"/>
        <c:lblAlgn val="ctr"/>
        <c:lblOffset val="100"/>
        <c:noMultiLvlLbl val="0"/>
      </c:catAx>
      <c:valAx>
        <c:axId val="509399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285.21573000000001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336"/>
        <c:axId val="509397456"/>
      </c:barChart>
      <c:catAx>
        <c:axId val="50940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7456"/>
        <c:crosses val="autoZero"/>
        <c:auto val="1"/>
        <c:lblAlgn val="ctr"/>
        <c:lblOffset val="100"/>
        <c:noMultiLvlLbl val="0"/>
      </c:catAx>
      <c:valAx>
        <c:axId val="509397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2.2538483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8864"/>
        <c:axId val="258539256"/>
      </c:barChart>
      <c:catAx>
        <c:axId val="25853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9256"/>
        <c:crosses val="autoZero"/>
        <c:auto val="1"/>
        <c:lblAlgn val="ctr"/>
        <c:lblOffset val="100"/>
        <c:noMultiLvlLbl val="0"/>
      </c:catAx>
      <c:valAx>
        <c:axId val="25853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3405.7206999999999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728"/>
        <c:axId val="509399808"/>
      </c:barChart>
      <c:catAx>
        <c:axId val="50940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808"/>
        <c:crosses val="autoZero"/>
        <c:auto val="1"/>
        <c:lblAlgn val="ctr"/>
        <c:lblOffset val="100"/>
        <c:noMultiLvlLbl val="0"/>
      </c:catAx>
      <c:valAx>
        <c:axId val="50939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10.159103999999999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4352"/>
        <c:axId val="584619448"/>
      </c:barChart>
      <c:catAx>
        <c:axId val="58461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9448"/>
        <c:crosses val="autoZero"/>
        <c:auto val="1"/>
        <c:lblAlgn val="ctr"/>
        <c:lblOffset val="100"/>
        <c:noMultiLvlLbl val="0"/>
      </c:catAx>
      <c:valAx>
        <c:axId val="584619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1.6408057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8664"/>
        <c:axId val="584615920"/>
      </c:barChart>
      <c:catAx>
        <c:axId val="584618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5920"/>
        <c:crosses val="autoZero"/>
        <c:auto val="1"/>
        <c:lblAlgn val="ctr"/>
        <c:lblOffset val="100"/>
        <c:noMultiLvlLbl val="0"/>
      </c:catAx>
      <c:valAx>
        <c:axId val="58461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152.28345999999999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3288"/>
        <c:axId val="583830152"/>
      </c:barChart>
      <c:catAx>
        <c:axId val="58383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152"/>
        <c:crosses val="autoZero"/>
        <c:auto val="1"/>
        <c:lblAlgn val="ctr"/>
        <c:lblOffset val="100"/>
        <c:noMultiLvlLbl val="0"/>
      </c:catAx>
      <c:valAx>
        <c:axId val="583830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3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1.0643163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0544"/>
        <c:axId val="583832112"/>
      </c:barChart>
      <c:catAx>
        <c:axId val="58383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112"/>
        <c:crosses val="autoZero"/>
        <c:auto val="1"/>
        <c:lblAlgn val="ctr"/>
        <c:lblOffset val="100"/>
        <c:noMultiLvlLbl val="0"/>
      </c:catAx>
      <c:valAx>
        <c:axId val="583832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14.731938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4464"/>
        <c:axId val="583831720"/>
      </c:barChart>
      <c:catAx>
        <c:axId val="58383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1720"/>
        <c:crosses val="autoZero"/>
        <c:auto val="1"/>
        <c:lblAlgn val="ctr"/>
        <c:lblOffset val="100"/>
        <c:noMultiLvlLbl val="0"/>
      </c:catAx>
      <c:valAx>
        <c:axId val="583831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1.6408057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7800"/>
        <c:axId val="583830936"/>
      </c:barChart>
      <c:catAx>
        <c:axId val="58382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936"/>
        <c:crosses val="autoZero"/>
        <c:auto val="1"/>
        <c:lblAlgn val="ctr"/>
        <c:lblOffset val="100"/>
        <c:noMultiLvlLbl val="0"/>
      </c:catAx>
      <c:valAx>
        <c:axId val="583830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401.79289999999997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1328"/>
        <c:axId val="583832896"/>
      </c:barChart>
      <c:catAx>
        <c:axId val="58383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896"/>
        <c:crosses val="autoZero"/>
        <c:auto val="1"/>
        <c:lblAlgn val="ctr"/>
        <c:lblOffset val="100"/>
        <c:noMultiLvlLbl val="0"/>
      </c:catAx>
      <c:valAx>
        <c:axId val="583832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5.0449375999999999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8976"/>
        <c:axId val="583833680"/>
      </c:barChart>
      <c:catAx>
        <c:axId val="58382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3680"/>
        <c:crosses val="autoZero"/>
        <c:auto val="1"/>
        <c:lblAlgn val="ctr"/>
        <c:lblOffset val="100"/>
        <c:noMultiLvlLbl val="0"/>
      </c:catAx>
      <c:valAx>
        <c:axId val="58383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경동훈, ID : H1900664)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08월 31일 15:47:38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2400</v>
      </c>
      <c r="C6" s="59">
        <f>'DRIs DATA 입력'!C6</f>
        <v>2534.6073999999999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67.844769999999997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17.082073000000001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82.825999999999993</v>
      </c>
      <c r="G8" s="59">
        <f>'DRIs DATA 입력'!G8</f>
        <v>5.4409999999999998</v>
      </c>
      <c r="H8" s="59">
        <f>'DRIs DATA 입력'!H8</f>
        <v>11.733000000000001</v>
      </c>
      <c r="I8" s="46"/>
      <c r="J8" s="59" t="s">
        <v>215</v>
      </c>
      <c r="K8" s="59">
        <f>'DRIs DATA 입력'!K8</f>
        <v>2.956</v>
      </c>
      <c r="L8" s="59">
        <f>'DRIs DATA 입력'!L8</f>
        <v>8.3989999999999991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307.99599999999998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12.981479999999999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2.2538483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152.28345999999999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55.821266000000001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1.5691911000000001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1.0643163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14.731938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1.6408057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401.79289999999997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5.0449375999999999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1.5097206999999999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0.42979794999999998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285.21573000000001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1218.3829000000001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3405.7206999999999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2244.0187999999998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54.491726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66.182069999999996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10.159103999999999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12.029572999999999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840.90093999999999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9.5968520000000002E-2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4.513496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99.335449999999994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113.07901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6" sqref="J5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302</v>
      </c>
      <c r="B1" s="61" t="s">
        <v>329</v>
      </c>
      <c r="G1" s="62" t="s">
        <v>303</v>
      </c>
      <c r="H1" s="61" t="s">
        <v>330</v>
      </c>
    </row>
    <row r="3" spans="1:27" x14ac:dyDescent="0.3">
      <c r="A3" s="71" t="s">
        <v>288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278</v>
      </c>
      <c r="B4" s="69"/>
      <c r="C4" s="69"/>
      <c r="E4" s="66" t="s">
        <v>319</v>
      </c>
      <c r="F4" s="67"/>
      <c r="G4" s="67"/>
      <c r="H4" s="68"/>
      <c r="J4" s="66" t="s">
        <v>320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285</v>
      </c>
      <c r="V4" s="69"/>
      <c r="W4" s="69"/>
      <c r="X4" s="69"/>
      <c r="Y4" s="69"/>
      <c r="Z4" s="69"/>
    </row>
    <row r="5" spans="1:27" x14ac:dyDescent="0.3">
      <c r="A5" s="65"/>
      <c r="B5" s="65" t="s">
        <v>289</v>
      </c>
      <c r="C5" s="65" t="s">
        <v>314</v>
      </c>
      <c r="E5" s="65"/>
      <c r="F5" s="65" t="s">
        <v>49</v>
      </c>
      <c r="G5" s="65" t="s">
        <v>290</v>
      </c>
      <c r="H5" s="65" t="s">
        <v>331</v>
      </c>
      <c r="J5" s="65"/>
      <c r="K5" s="65" t="s">
        <v>321</v>
      </c>
      <c r="L5" s="65" t="s">
        <v>291</v>
      </c>
      <c r="N5" s="65"/>
      <c r="O5" s="65" t="s">
        <v>292</v>
      </c>
      <c r="P5" s="65" t="s">
        <v>277</v>
      </c>
      <c r="Q5" s="65" t="s">
        <v>286</v>
      </c>
      <c r="R5" s="65" t="s">
        <v>305</v>
      </c>
      <c r="S5" s="65" t="s">
        <v>314</v>
      </c>
      <c r="U5" s="65"/>
      <c r="V5" s="65" t="s">
        <v>292</v>
      </c>
      <c r="W5" s="65" t="s">
        <v>277</v>
      </c>
      <c r="X5" s="65" t="s">
        <v>286</v>
      </c>
      <c r="Y5" s="65" t="s">
        <v>305</v>
      </c>
      <c r="Z5" s="65" t="s">
        <v>314</v>
      </c>
    </row>
    <row r="6" spans="1:27" x14ac:dyDescent="0.3">
      <c r="A6" s="65" t="s">
        <v>278</v>
      </c>
      <c r="B6" s="65">
        <v>2400</v>
      </c>
      <c r="C6" s="65">
        <v>2534.6073999999999</v>
      </c>
      <c r="E6" s="65" t="s">
        <v>287</v>
      </c>
      <c r="F6" s="65">
        <v>55</v>
      </c>
      <c r="G6" s="65">
        <v>15</v>
      </c>
      <c r="H6" s="65">
        <v>7</v>
      </c>
      <c r="J6" s="65" t="s">
        <v>287</v>
      </c>
      <c r="K6" s="65">
        <v>0.1</v>
      </c>
      <c r="L6" s="65">
        <v>4</v>
      </c>
      <c r="N6" s="65" t="s">
        <v>306</v>
      </c>
      <c r="O6" s="65">
        <v>50</v>
      </c>
      <c r="P6" s="65">
        <v>60</v>
      </c>
      <c r="Q6" s="65">
        <v>0</v>
      </c>
      <c r="R6" s="65">
        <v>0</v>
      </c>
      <c r="S6" s="65">
        <v>67.844769999999997</v>
      </c>
      <c r="U6" s="65" t="s">
        <v>279</v>
      </c>
      <c r="V6" s="65">
        <v>0</v>
      </c>
      <c r="W6" s="65">
        <v>0</v>
      </c>
      <c r="X6" s="65">
        <v>25</v>
      </c>
      <c r="Y6" s="65">
        <v>0</v>
      </c>
      <c r="Z6" s="65">
        <v>17.082073000000001</v>
      </c>
    </row>
    <row r="7" spans="1:27" x14ac:dyDescent="0.3">
      <c r="E7" s="65" t="s">
        <v>293</v>
      </c>
      <c r="F7" s="65">
        <v>65</v>
      </c>
      <c r="G7" s="65">
        <v>30</v>
      </c>
      <c r="H7" s="65">
        <v>20</v>
      </c>
      <c r="J7" s="65" t="s">
        <v>293</v>
      </c>
      <c r="K7" s="65">
        <v>1</v>
      </c>
      <c r="L7" s="65">
        <v>10</v>
      </c>
    </row>
    <row r="8" spans="1:27" x14ac:dyDescent="0.3">
      <c r="E8" s="65" t="s">
        <v>307</v>
      </c>
      <c r="F8" s="65">
        <v>82.825999999999993</v>
      </c>
      <c r="G8" s="65">
        <v>5.4409999999999998</v>
      </c>
      <c r="H8" s="65">
        <v>11.733000000000001</v>
      </c>
      <c r="J8" s="65" t="s">
        <v>307</v>
      </c>
      <c r="K8" s="65">
        <v>2.956</v>
      </c>
      <c r="L8" s="65">
        <v>8.3989999999999991</v>
      </c>
    </row>
    <row r="13" spans="1:27" x14ac:dyDescent="0.3">
      <c r="A13" s="70" t="s">
        <v>332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294</v>
      </c>
      <c r="B14" s="69"/>
      <c r="C14" s="69"/>
      <c r="D14" s="69"/>
      <c r="E14" s="69"/>
      <c r="F14" s="69"/>
      <c r="H14" s="69" t="s">
        <v>295</v>
      </c>
      <c r="I14" s="69"/>
      <c r="J14" s="69"/>
      <c r="K14" s="69"/>
      <c r="L14" s="69"/>
      <c r="M14" s="69"/>
      <c r="O14" s="69" t="s">
        <v>280</v>
      </c>
      <c r="P14" s="69"/>
      <c r="Q14" s="69"/>
      <c r="R14" s="69"/>
      <c r="S14" s="69"/>
      <c r="T14" s="69"/>
      <c r="V14" s="69" t="s">
        <v>308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292</v>
      </c>
      <c r="C15" s="65" t="s">
        <v>277</v>
      </c>
      <c r="D15" s="65" t="s">
        <v>286</v>
      </c>
      <c r="E15" s="65" t="s">
        <v>305</v>
      </c>
      <c r="F15" s="65" t="s">
        <v>314</v>
      </c>
      <c r="H15" s="65"/>
      <c r="I15" s="65" t="s">
        <v>292</v>
      </c>
      <c r="J15" s="65" t="s">
        <v>277</v>
      </c>
      <c r="K15" s="65" t="s">
        <v>286</v>
      </c>
      <c r="L15" s="65" t="s">
        <v>333</v>
      </c>
      <c r="M15" s="65" t="s">
        <v>314</v>
      </c>
      <c r="O15" s="65"/>
      <c r="P15" s="65" t="s">
        <v>292</v>
      </c>
      <c r="Q15" s="65" t="s">
        <v>277</v>
      </c>
      <c r="R15" s="65" t="s">
        <v>286</v>
      </c>
      <c r="S15" s="65" t="s">
        <v>305</v>
      </c>
      <c r="T15" s="65" t="s">
        <v>314</v>
      </c>
      <c r="V15" s="65"/>
      <c r="W15" s="65" t="s">
        <v>292</v>
      </c>
      <c r="X15" s="65" t="s">
        <v>277</v>
      </c>
      <c r="Y15" s="65" t="s">
        <v>334</v>
      </c>
      <c r="Z15" s="65" t="s">
        <v>305</v>
      </c>
      <c r="AA15" s="65" t="s">
        <v>314</v>
      </c>
    </row>
    <row r="16" spans="1:27" x14ac:dyDescent="0.3">
      <c r="A16" s="65" t="s">
        <v>309</v>
      </c>
      <c r="B16" s="65">
        <v>550</v>
      </c>
      <c r="C16" s="65">
        <v>750</v>
      </c>
      <c r="D16" s="65">
        <v>0</v>
      </c>
      <c r="E16" s="65">
        <v>3000</v>
      </c>
      <c r="F16" s="65">
        <v>307.99599999999998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12.981479999999999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2.2538483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152.28345999999999</v>
      </c>
    </row>
    <row r="23" spans="1:62" x14ac:dyDescent="0.3">
      <c r="A23" s="70" t="s">
        <v>310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322</v>
      </c>
      <c r="B24" s="69"/>
      <c r="C24" s="69"/>
      <c r="D24" s="69"/>
      <c r="E24" s="69"/>
      <c r="F24" s="69"/>
      <c r="H24" s="69" t="s">
        <v>335</v>
      </c>
      <c r="I24" s="69"/>
      <c r="J24" s="69"/>
      <c r="K24" s="69"/>
      <c r="L24" s="69"/>
      <c r="M24" s="69"/>
      <c r="O24" s="69" t="s">
        <v>311</v>
      </c>
      <c r="P24" s="69"/>
      <c r="Q24" s="69"/>
      <c r="R24" s="69"/>
      <c r="S24" s="69"/>
      <c r="T24" s="69"/>
      <c r="V24" s="69" t="s">
        <v>323</v>
      </c>
      <c r="W24" s="69"/>
      <c r="X24" s="69"/>
      <c r="Y24" s="69"/>
      <c r="Z24" s="69"/>
      <c r="AA24" s="69"/>
      <c r="AC24" s="69" t="s">
        <v>312</v>
      </c>
      <c r="AD24" s="69"/>
      <c r="AE24" s="69"/>
      <c r="AF24" s="69"/>
      <c r="AG24" s="69"/>
      <c r="AH24" s="69"/>
      <c r="AJ24" s="69" t="s">
        <v>313</v>
      </c>
      <c r="AK24" s="69"/>
      <c r="AL24" s="69"/>
      <c r="AM24" s="69"/>
      <c r="AN24" s="69"/>
      <c r="AO24" s="69"/>
      <c r="AQ24" s="69" t="s">
        <v>284</v>
      </c>
      <c r="AR24" s="69"/>
      <c r="AS24" s="69"/>
      <c r="AT24" s="69"/>
      <c r="AU24" s="69"/>
      <c r="AV24" s="69"/>
      <c r="AX24" s="69" t="s">
        <v>296</v>
      </c>
      <c r="AY24" s="69"/>
      <c r="AZ24" s="69"/>
      <c r="BA24" s="69"/>
      <c r="BB24" s="69"/>
      <c r="BC24" s="69"/>
      <c r="BE24" s="69" t="s">
        <v>297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292</v>
      </c>
      <c r="C25" s="65" t="s">
        <v>277</v>
      </c>
      <c r="D25" s="65" t="s">
        <v>286</v>
      </c>
      <c r="E25" s="65" t="s">
        <v>305</v>
      </c>
      <c r="F25" s="65" t="s">
        <v>314</v>
      </c>
      <c r="H25" s="65"/>
      <c r="I25" s="65" t="s">
        <v>292</v>
      </c>
      <c r="J25" s="65" t="s">
        <v>277</v>
      </c>
      <c r="K25" s="65" t="s">
        <v>334</v>
      </c>
      <c r="L25" s="65" t="s">
        <v>305</v>
      </c>
      <c r="M25" s="65" t="s">
        <v>314</v>
      </c>
      <c r="O25" s="65"/>
      <c r="P25" s="65" t="s">
        <v>292</v>
      </c>
      <c r="Q25" s="65" t="s">
        <v>277</v>
      </c>
      <c r="R25" s="65" t="s">
        <v>286</v>
      </c>
      <c r="S25" s="65" t="s">
        <v>305</v>
      </c>
      <c r="T25" s="65" t="s">
        <v>314</v>
      </c>
      <c r="V25" s="65"/>
      <c r="W25" s="65" t="s">
        <v>292</v>
      </c>
      <c r="X25" s="65" t="s">
        <v>277</v>
      </c>
      <c r="Y25" s="65" t="s">
        <v>286</v>
      </c>
      <c r="Z25" s="65" t="s">
        <v>305</v>
      </c>
      <c r="AA25" s="65" t="s">
        <v>314</v>
      </c>
      <c r="AC25" s="65"/>
      <c r="AD25" s="65" t="s">
        <v>292</v>
      </c>
      <c r="AE25" s="65" t="s">
        <v>277</v>
      </c>
      <c r="AF25" s="65" t="s">
        <v>286</v>
      </c>
      <c r="AG25" s="65" t="s">
        <v>305</v>
      </c>
      <c r="AH25" s="65" t="s">
        <v>314</v>
      </c>
      <c r="AJ25" s="65"/>
      <c r="AK25" s="65" t="s">
        <v>292</v>
      </c>
      <c r="AL25" s="65" t="s">
        <v>277</v>
      </c>
      <c r="AM25" s="65" t="s">
        <v>286</v>
      </c>
      <c r="AN25" s="65" t="s">
        <v>305</v>
      </c>
      <c r="AO25" s="65" t="s">
        <v>314</v>
      </c>
      <c r="AQ25" s="65"/>
      <c r="AR25" s="65" t="s">
        <v>292</v>
      </c>
      <c r="AS25" s="65" t="s">
        <v>277</v>
      </c>
      <c r="AT25" s="65" t="s">
        <v>286</v>
      </c>
      <c r="AU25" s="65" t="s">
        <v>305</v>
      </c>
      <c r="AV25" s="65" t="s">
        <v>314</v>
      </c>
      <c r="AX25" s="65"/>
      <c r="AY25" s="65" t="s">
        <v>292</v>
      </c>
      <c r="AZ25" s="65" t="s">
        <v>277</v>
      </c>
      <c r="BA25" s="65" t="s">
        <v>286</v>
      </c>
      <c r="BB25" s="65" t="s">
        <v>305</v>
      </c>
      <c r="BC25" s="65" t="s">
        <v>314</v>
      </c>
      <c r="BE25" s="65"/>
      <c r="BF25" s="65" t="s">
        <v>292</v>
      </c>
      <c r="BG25" s="65" t="s">
        <v>277</v>
      </c>
      <c r="BH25" s="65" t="s">
        <v>286</v>
      </c>
      <c r="BI25" s="65" t="s">
        <v>305</v>
      </c>
      <c r="BJ25" s="65" t="s">
        <v>314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55.821266000000001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1.5691911000000001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1.0643163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14.731938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1.6408057</v>
      </c>
      <c r="AJ26" s="65" t="s">
        <v>324</v>
      </c>
      <c r="AK26" s="65">
        <v>320</v>
      </c>
      <c r="AL26" s="65">
        <v>400</v>
      </c>
      <c r="AM26" s="65">
        <v>0</v>
      </c>
      <c r="AN26" s="65">
        <v>1000</v>
      </c>
      <c r="AO26" s="65">
        <v>401.79289999999997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5.0449375999999999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1.5097206999999999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0.42979794999999998</v>
      </c>
    </row>
    <row r="33" spans="1:68" x14ac:dyDescent="0.3">
      <c r="A33" s="70" t="s">
        <v>298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325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315</v>
      </c>
      <c r="W34" s="69"/>
      <c r="X34" s="69"/>
      <c r="Y34" s="69"/>
      <c r="Z34" s="69"/>
      <c r="AA34" s="69"/>
      <c r="AC34" s="69" t="s">
        <v>336</v>
      </c>
      <c r="AD34" s="69"/>
      <c r="AE34" s="69"/>
      <c r="AF34" s="69"/>
      <c r="AG34" s="69"/>
      <c r="AH34" s="69"/>
      <c r="AJ34" s="69" t="s">
        <v>281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292</v>
      </c>
      <c r="C35" s="65" t="s">
        <v>277</v>
      </c>
      <c r="D35" s="65" t="s">
        <v>286</v>
      </c>
      <c r="E35" s="65" t="s">
        <v>333</v>
      </c>
      <c r="F35" s="65" t="s">
        <v>314</v>
      </c>
      <c r="H35" s="65"/>
      <c r="I35" s="65" t="s">
        <v>292</v>
      </c>
      <c r="J35" s="65" t="s">
        <v>277</v>
      </c>
      <c r="K35" s="65" t="s">
        <v>334</v>
      </c>
      <c r="L35" s="65" t="s">
        <v>305</v>
      </c>
      <c r="M35" s="65" t="s">
        <v>314</v>
      </c>
      <c r="O35" s="65"/>
      <c r="P35" s="65" t="s">
        <v>292</v>
      </c>
      <c r="Q35" s="65" t="s">
        <v>277</v>
      </c>
      <c r="R35" s="65" t="s">
        <v>286</v>
      </c>
      <c r="S35" s="65" t="s">
        <v>305</v>
      </c>
      <c r="T35" s="65" t="s">
        <v>314</v>
      </c>
      <c r="V35" s="65"/>
      <c r="W35" s="65" t="s">
        <v>292</v>
      </c>
      <c r="X35" s="65" t="s">
        <v>277</v>
      </c>
      <c r="Y35" s="65" t="s">
        <v>286</v>
      </c>
      <c r="Z35" s="65" t="s">
        <v>305</v>
      </c>
      <c r="AA35" s="65" t="s">
        <v>314</v>
      </c>
      <c r="AC35" s="65"/>
      <c r="AD35" s="65" t="s">
        <v>292</v>
      </c>
      <c r="AE35" s="65" t="s">
        <v>277</v>
      </c>
      <c r="AF35" s="65" t="s">
        <v>286</v>
      </c>
      <c r="AG35" s="65" t="s">
        <v>305</v>
      </c>
      <c r="AH35" s="65" t="s">
        <v>314</v>
      </c>
      <c r="AJ35" s="65"/>
      <c r="AK35" s="65" t="s">
        <v>292</v>
      </c>
      <c r="AL35" s="65" t="s">
        <v>277</v>
      </c>
      <c r="AM35" s="65" t="s">
        <v>286</v>
      </c>
      <c r="AN35" s="65" t="s">
        <v>305</v>
      </c>
      <c r="AO35" s="65" t="s">
        <v>314</v>
      </c>
    </row>
    <row r="36" spans="1:68" x14ac:dyDescent="0.3">
      <c r="A36" s="65" t="s">
        <v>17</v>
      </c>
      <c r="B36" s="65">
        <v>630</v>
      </c>
      <c r="C36" s="65">
        <v>800</v>
      </c>
      <c r="D36" s="65">
        <v>0</v>
      </c>
      <c r="E36" s="65">
        <v>2500</v>
      </c>
      <c r="F36" s="65">
        <v>285.21573000000001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1218.3829000000001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3405.7206999999999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2244.0187999999998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54.491726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66.182069999999996</v>
      </c>
    </row>
    <row r="43" spans="1:68" x14ac:dyDescent="0.3">
      <c r="A43" s="70" t="s">
        <v>316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317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299</v>
      </c>
      <c r="P44" s="69"/>
      <c r="Q44" s="69"/>
      <c r="R44" s="69"/>
      <c r="S44" s="69"/>
      <c r="T44" s="69"/>
      <c r="V44" s="69" t="s">
        <v>300</v>
      </c>
      <c r="W44" s="69"/>
      <c r="X44" s="69"/>
      <c r="Y44" s="69"/>
      <c r="Z44" s="69"/>
      <c r="AA44" s="69"/>
      <c r="AC44" s="69" t="s">
        <v>282</v>
      </c>
      <c r="AD44" s="69"/>
      <c r="AE44" s="69"/>
      <c r="AF44" s="69"/>
      <c r="AG44" s="69"/>
      <c r="AH44" s="69"/>
      <c r="AJ44" s="69" t="s">
        <v>326</v>
      </c>
      <c r="AK44" s="69"/>
      <c r="AL44" s="69"/>
      <c r="AM44" s="69"/>
      <c r="AN44" s="69"/>
      <c r="AO44" s="69"/>
      <c r="AQ44" s="69" t="s">
        <v>301</v>
      </c>
      <c r="AR44" s="69"/>
      <c r="AS44" s="69"/>
      <c r="AT44" s="69"/>
      <c r="AU44" s="69"/>
      <c r="AV44" s="69"/>
      <c r="AX44" s="69" t="s">
        <v>283</v>
      </c>
      <c r="AY44" s="69"/>
      <c r="AZ44" s="69"/>
      <c r="BA44" s="69"/>
      <c r="BB44" s="69"/>
      <c r="BC44" s="69"/>
      <c r="BE44" s="69" t="s">
        <v>318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292</v>
      </c>
      <c r="C45" s="65" t="s">
        <v>277</v>
      </c>
      <c r="D45" s="65" t="s">
        <v>286</v>
      </c>
      <c r="E45" s="65" t="s">
        <v>305</v>
      </c>
      <c r="F45" s="65" t="s">
        <v>314</v>
      </c>
      <c r="H45" s="65"/>
      <c r="I45" s="65" t="s">
        <v>292</v>
      </c>
      <c r="J45" s="65" t="s">
        <v>277</v>
      </c>
      <c r="K45" s="65" t="s">
        <v>286</v>
      </c>
      <c r="L45" s="65" t="s">
        <v>305</v>
      </c>
      <c r="M45" s="65" t="s">
        <v>314</v>
      </c>
      <c r="O45" s="65"/>
      <c r="P45" s="65" t="s">
        <v>292</v>
      </c>
      <c r="Q45" s="65" t="s">
        <v>277</v>
      </c>
      <c r="R45" s="65" t="s">
        <v>286</v>
      </c>
      <c r="S45" s="65" t="s">
        <v>305</v>
      </c>
      <c r="T45" s="65" t="s">
        <v>314</v>
      </c>
      <c r="V45" s="65"/>
      <c r="W45" s="65" t="s">
        <v>292</v>
      </c>
      <c r="X45" s="65" t="s">
        <v>277</v>
      </c>
      <c r="Y45" s="65" t="s">
        <v>286</v>
      </c>
      <c r="Z45" s="65" t="s">
        <v>305</v>
      </c>
      <c r="AA45" s="65" t="s">
        <v>314</v>
      </c>
      <c r="AC45" s="65"/>
      <c r="AD45" s="65" t="s">
        <v>292</v>
      </c>
      <c r="AE45" s="65" t="s">
        <v>277</v>
      </c>
      <c r="AF45" s="65" t="s">
        <v>286</v>
      </c>
      <c r="AG45" s="65" t="s">
        <v>305</v>
      </c>
      <c r="AH45" s="65" t="s">
        <v>314</v>
      </c>
      <c r="AJ45" s="65"/>
      <c r="AK45" s="65" t="s">
        <v>292</v>
      </c>
      <c r="AL45" s="65" t="s">
        <v>277</v>
      </c>
      <c r="AM45" s="65" t="s">
        <v>334</v>
      </c>
      <c r="AN45" s="65" t="s">
        <v>305</v>
      </c>
      <c r="AO45" s="65" t="s">
        <v>314</v>
      </c>
      <c r="AQ45" s="65"/>
      <c r="AR45" s="65" t="s">
        <v>292</v>
      </c>
      <c r="AS45" s="65" t="s">
        <v>277</v>
      </c>
      <c r="AT45" s="65" t="s">
        <v>286</v>
      </c>
      <c r="AU45" s="65" t="s">
        <v>305</v>
      </c>
      <c r="AV45" s="65" t="s">
        <v>314</v>
      </c>
      <c r="AX45" s="65"/>
      <c r="AY45" s="65" t="s">
        <v>292</v>
      </c>
      <c r="AZ45" s="65" t="s">
        <v>277</v>
      </c>
      <c r="BA45" s="65" t="s">
        <v>286</v>
      </c>
      <c r="BB45" s="65" t="s">
        <v>305</v>
      </c>
      <c r="BC45" s="65" t="s">
        <v>314</v>
      </c>
      <c r="BE45" s="65"/>
      <c r="BF45" s="65" t="s">
        <v>292</v>
      </c>
      <c r="BG45" s="65" t="s">
        <v>277</v>
      </c>
      <c r="BH45" s="65" t="s">
        <v>286</v>
      </c>
      <c r="BI45" s="65" t="s">
        <v>305</v>
      </c>
      <c r="BJ45" s="65" t="s">
        <v>314</v>
      </c>
    </row>
    <row r="46" spans="1:68" x14ac:dyDescent="0.3">
      <c r="A46" s="65" t="s">
        <v>23</v>
      </c>
      <c r="B46" s="65">
        <v>8</v>
      </c>
      <c r="C46" s="65">
        <v>10</v>
      </c>
      <c r="D46" s="65">
        <v>0</v>
      </c>
      <c r="E46" s="65">
        <v>45</v>
      </c>
      <c r="F46" s="65">
        <v>10.159103999999999</v>
      </c>
      <c r="H46" s="65" t="s">
        <v>24</v>
      </c>
      <c r="I46" s="65">
        <v>8</v>
      </c>
      <c r="J46" s="65">
        <v>10</v>
      </c>
      <c r="K46" s="65">
        <v>0</v>
      </c>
      <c r="L46" s="65">
        <v>35</v>
      </c>
      <c r="M46" s="65">
        <v>12.029572999999999</v>
      </c>
      <c r="O46" s="65" t="s">
        <v>327</v>
      </c>
      <c r="P46" s="65">
        <v>600</v>
      </c>
      <c r="Q46" s="65">
        <v>800</v>
      </c>
      <c r="R46" s="65">
        <v>0</v>
      </c>
      <c r="S46" s="65">
        <v>10000</v>
      </c>
      <c r="T46" s="65">
        <v>840.90093999999999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9.5968520000000002E-2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4.513496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99.335449999999994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113.07901</v>
      </c>
      <c r="AX46" s="65" t="s">
        <v>328</v>
      </c>
      <c r="AY46" s="65"/>
      <c r="AZ46" s="65"/>
      <c r="BA46" s="65"/>
      <c r="BB46" s="65"/>
      <c r="BC46" s="65"/>
      <c r="BE46" s="65" t="s">
        <v>337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3" sqref="G23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338</v>
      </c>
      <c r="B2" s="61" t="s">
        <v>339</v>
      </c>
      <c r="C2" s="61" t="s">
        <v>304</v>
      </c>
      <c r="D2" s="61">
        <v>30</v>
      </c>
      <c r="E2" s="61">
        <v>2534.6073999999999</v>
      </c>
      <c r="F2" s="61">
        <v>478.94675000000001</v>
      </c>
      <c r="G2" s="61">
        <v>31.462102999999999</v>
      </c>
      <c r="H2" s="61">
        <v>18.027446999999999</v>
      </c>
      <c r="I2" s="61">
        <v>13.434658000000001</v>
      </c>
      <c r="J2" s="61">
        <v>67.844769999999997</v>
      </c>
      <c r="K2" s="61">
        <v>44.890335</v>
      </c>
      <c r="L2" s="61">
        <v>22.954436999999999</v>
      </c>
      <c r="M2" s="61">
        <v>17.082073000000001</v>
      </c>
      <c r="N2" s="61">
        <v>1.3968815000000001</v>
      </c>
      <c r="O2" s="61">
        <v>7.1177429999999999</v>
      </c>
      <c r="P2" s="61">
        <v>569.49929999999995</v>
      </c>
      <c r="Q2" s="61">
        <v>15.448252999999999</v>
      </c>
      <c r="R2" s="61">
        <v>307.99599999999998</v>
      </c>
      <c r="S2" s="61">
        <v>67.438329999999993</v>
      </c>
      <c r="T2" s="61">
        <v>2886.6923999999999</v>
      </c>
      <c r="U2" s="61">
        <v>2.2538483</v>
      </c>
      <c r="V2" s="61">
        <v>12.981479999999999</v>
      </c>
      <c r="W2" s="61">
        <v>152.28345999999999</v>
      </c>
      <c r="X2" s="61">
        <v>55.821266000000001</v>
      </c>
      <c r="Y2" s="61">
        <v>1.5691911000000001</v>
      </c>
      <c r="Z2" s="61">
        <v>1.0643163</v>
      </c>
      <c r="AA2" s="61">
        <v>14.731938</v>
      </c>
      <c r="AB2" s="61">
        <v>1.6408057</v>
      </c>
      <c r="AC2" s="61">
        <v>401.79289999999997</v>
      </c>
      <c r="AD2" s="61">
        <v>5.0449375999999999</v>
      </c>
      <c r="AE2" s="61">
        <v>1.5097206999999999</v>
      </c>
      <c r="AF2" s="61">
        <v>0.42979794999999998</v>
      </c>
      <c r="AG2" s="61">
        <v>285.21573000000001</v>
      </c>
      <c r="AH2" s="61">
        <v>174.45796000000001</v>
      </c>
      <c r="AI2" s="61">
        <v>110.757774</v>
      </c>
      <c r="AJ2" s="61">
        <v>1218.3829000000001</v>
      </c>
      <c r="AK2" s="61">
        <v>3405.7206999999999</v>
      </c>
      <c r="AL2" s="61">
        <v>54.491726</v>
      </c>
      <c r="AM2" s="61">
        <v>2244.0187999999998</v>
      </c>
      <c r="AN2" s="61">
        <v>66.182069999999996</v>
      </c>
      <c r="AO2" s="61">
        <v>10.159103999999999</v>
      </c>
      <c r="AP2" s="61">
        <v>7.2626175999999996</v>
      </c>
      <c r="AQ2" s="61">
        <v>2.8964872000000002</v>
      </c>
      <c r="AR2" s="61">
        <v>12.029572999999999</v>
      </c>
      <c r="AS2" s="61">
        <v>840.90093999999999</v>
      </c>
      <c r="AT2" s="61">
        <v>9.5968520000000002E-2</v>
      </c>
      <c r="AU2" s="61">
        <v>4.513496</v>
      </c>
      <c r="AV2" s="61">
        <v>99.335449999999994</v>
      </c>
      <c r="AW2" s="61">
        <v>113.07901</v>
      </c>
      <c r="AX2" s="61">
        <v>0.10256314</v>
      </c>
      <c r="AY2" s="61">
        <v>0.97531073999999995</v>
      </c>
      <c r="AZ2" s="61">
        <v>228.82348999999999</v>
      </c>
      <c r="BA2" s="61">
        <v>28.207457000000002</v>
      </c>
      <c r="BB2" s="61">
        <v>8.3045790000000004</v>
      </c>
      <c r="BC2" s="61">
        <v>10.306327</v>
      </c>
      <c r="BD2" s="61">
        <v>9.5929210000000005</v>
      </c>
      <c r="BE2" s="61">
        <v>0.57496923</v>
      </c>
      <c r="BF2" s="61">
        <v>2.9755416000000001</v>
      </c>
      <c r="BG2" s="61">
        <v>1.1518281E-3</v>
      </c>
      <c r="BH2" s="61">
        <v>5.6821019999999996E-3</v>
      </c>
      <c r="BI2" s="61">
        <v>4.7549319999999999E-3</v>
      </c>
      <c r="BJ2" s="61">
        <v>3.0448942999999999E-2</v>
      </c>
      <c r="BK2" s="61">
        <v>8.8602166000000004E-5</v>
      </c>
      <c r="BL2" s="61">
        <v>0.12737761</v>
      </c>
      <c r="BM2" s="61">
        <v>1.7616997000000001</v>
      </c>
      <c r="BN2" s="61">
        <v>0.45736529999999997</v>
      </c>
      <c r="BO2" s="61">
        <v>32.712470000000003</v>
      </c>
      <c r="BP2" s="61">
        <v>5.155742</v>
      </c>
      <c r="BQ2" s="61">
        <v>9.6669230000000006</v>
      </c>
      <c r="BR2" s="61">
        <v>39.513973</v>
      </c>
      <c r="BS2" s="61">
        <v>22.659420000000001</v>
      </c>
      <c r="BT2" s="61">
        <v>5.1640053000000004</v>
      </c>
      <c r="BU2" s="61">
        <v>5.3135887E-2</v>
      </c>
      <c r="BV2" s="61">
        <v>3.6903819999999997E-2</v>
      </c>
      <c r="BW2" s="61">
        <v>0.36018038000000002</v>
      </c>
      <c r="BX2" s="61">
        <v>0.80833319999999997</v>
      </c>
      <c r="BY2" s="61">
        <v>9.7931064999999998E-2</v>
      </c>
      <c r="BZ2" s="61">
        <v>3.7640537E-4</v>
      </c>
      <c r="CA2" s="61">
        <v>0.74967444000000005</v>
      </c>
      <c r="CB2" s="61">
        <v>2.2147739999999999E-2</v>
      </c>
      <c r="CC2" s="61">
        <v>0.14375051999999999</v>
      </c>
      <c r="CD2" s="61">
        <v>1.4193871</v>
      </c>
      <c r="CE2" s="61">
        <v>3.5014561999999999E-2</v>
      </c>
      <c r="CF2" s="61">
        <v>0.16969819999999999</v>
      </c>
      <c r="CG2" s="61">
        <v>4.9500000000000003E-7</v>
      </c>
      <c r="CH2" s="61">
        <v>2.7668953E-2</v>
      </c>
      <c r="CI2" s="61">
        <v>2.5329929999999999E-3</v>
      </c>
      <c r="CJ2" s="61">
        <v>3.0738184</v>
      </c>
      <c r="CK2" s="61">
        <v>9.170915E-3</v>
      </c>
      <c r="CL2" s="61">
        <v>0.69225720000000002</v>
      </c>
      <c r="CM2" s="61">
        <v>1.7558308</v>
      </c>
      <c r="CN2" s="61">
        <v>3004.4695000000002</v>
      </c>
      <c r="CO2" s="61">
        <v>5027.3819999999996</v>
      </c>
      <c r="CP2" s="61">
        <v>1911.8701000000001</v>
      </c>
      <c r="CQ2" s="61">
        <v>895.32494999999994</v>
      </c>
      <c r="CR2" s="61">
        <v>508.85372999999998</v>
      </c>
      <c r="CS2" s="61">
        <v>795.78283999999996</v>
      </c>
      <c r="CT2" s="61">
        <v>2849.0549999999998</v>
      </c>
      <c r="CU2" s="61">
        <v>1345.114</v>
      </c>
      <c r="CV2" s="61">
        <v>2581.8744999999999</v>
      </c>
      <c r="CW2" s="61">
        <v>1374.9083000000001</v>
      </c>
      <c r="CX2" s="61">
        <v>433.64276000000001</v>
      </c>
      <c r="CY2" s="61">
        <v>4223.0902999999998</v>
      </c>
      <c r="CZ2" s="61">
        <v>1378.4962</v>
      </c>
      <c r="DA2" s="61">
        <v>4114.5522000000001</v>
      </c>
      <c r="DB2" s="61">
        <v>4560.884</v>
      </c>
      <c r="DC2" s="61">
        <v>5187.5326999999997</v>
      </c>
      <c r="DD2" s="61">
        <v>7474.9434000000001</v>
      </c>
      <c r="DE2" s="61">
        <v>1281.009</v>
      </c>
      <c r="DF2" s="61">
        <v>5367.5956999999999</v>
      </c>
      <c r="DG2" s="61">
        <v>1753.2523000000001</v>
      </c>
      <c r="DH2" s="61">
        <v>70.633970000000005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28.207457000000002</v>
      </c>
      <c r="B6">
        <f>BB2</f>
        <v>8.3045790000000004</v>
      </c>
      <c r="C6">
        <f>BC2</f>
        <v>10.306327</v>
      </c>
      <c r="D6">
        <f>BD2</f>
        <v>9.5929210000000005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3" sqref="G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33328</v>
      </c>
      <c r="C2" s="56">
        <f ca="1">YEAR(TODAY())-YEAR(B2)+IF(TODAY()&gt;=DATE(YEAR(TODAY()),MONTH(B2),DAY(B2)),0,-1)</f>
        <v>30</v>
      </c>
      <c r="E2" s="52">
        <v>176.5</v>
      </c>
      <c r="F2" s="53" t="s">
        <v>275</v>
      </c>
      <c r="G2" s="52">
        <v>71.5</v>
      </c>
      <c r="H2" s="51" t="s">
        <v>40</v>
      </c>
      <c r="I2" s="72">
        <f>ROUND(G3/E3^2,1)</f>
        <v>23</v>
      </c>
    </row>
    <row r="3" spans="1:9" x14ac:dyDescent="0.3">
      <c r="E3" s="51">
        <f>E2/100</f>
        <v>1.7649999999999999</v>
      </c>
      <c r="F3" s="51" t="s">
        <v>39</v>
      </c>
      <c r="G3" s="51">
        <f>G2</f>
        <v>71.5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44299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경동훈, ID : H1900664)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08월 31일 15:47:38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44299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30</v>
      </c>
      <c r="G12" s="137"/>
      <c r="H12" s="137"/>
      <c r="I12" s="137"/>
      <c r="K12" s="128">
        <f>'개인정보 및 신체계측 입력'!E2</f>
        <v>176.5</v>
      </c>
      <c r="L12" s="129"/>
      <c r="M12" s="122">
        <f>'개인정보 및 신체계측 입력'!G2</f>
        <v>71.5</v>
      </c>
      <c r="N12" s="123"/>
      <c r="O12" s="118" t="s">
        <v>270</v>
      </c>
      <c r="P12" s="112"/>
      <c r="Q12" s="115">
        <f>'개인정보 및 신체계측 입력'!I2</f>
        <v>23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경동훈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82.825999999999993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5.4409999999999998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11.733000000000001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0.9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8.4</v>
      </c>
      <c r="L72" s="36" t="s">
        <v>52</v>
      </c>
      <c r="M72" s="36">
        <f>ROUND('DRIs DATA'!K8,1)</f>
        <v>3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41.07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108.18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55.82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109.39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35.65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227.05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101.59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2400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2021-09-01T02:09:07Z</dcterms:modified>
</cp:coreProperties>
</file>