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<sst xmlns="http://schemas.openxmlformats.org/spreadsheetml/2006/main" count="692" uniqueCount="343">
  <si>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</si>
  <si>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</si>
  <si>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</si>
  <si>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</si>
  <si>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</si>
  <si>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</si>
  <si>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</si>
  <si>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</si>
  <si>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</si>
  <si>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</si>
  <si>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</si>
  <si>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</si>
  <si>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</si>
  <si>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</si>
  <si>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</si>
  <si>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</si>
  <si>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</si>
  <si>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</si>
  <si>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</si>
  <si>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</si>
  <si>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</si>
  <si>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</si>
  <si>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</si>
  <si>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</si>
  <si>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</si>
  <si>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</si>
  <si>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</si>
  <si>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</si>
  <si>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</si>
  <si>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</si>
  <si>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</si>
  <si>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</si>
  <si>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</si>
  <si>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</si>
  <si>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</si>
  <si>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</si>
  <si>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</si>
  <si>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</si>
  <si>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</si>
  <si>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</si>
  <si>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</si>
  <si>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</si>
  <si>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</si>
  <si>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</si>
  <si>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</si>
  <si>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</si>
  <si>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</si>
  <si>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</si>
  <si>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</si>
  <si>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</si>
  <si>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</si>
  <si>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</si>
  <si>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</si>
  <si>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</si>
  <si>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</si>
  <si>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</si>
  <si>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</si>
  <si>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</si>
  <si>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</si>
  <si>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</si>
  <si>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</si>
  <si>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</si>
  <si>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</si>
  <si>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</si>
  <si>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</si>
  <si>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</si>
  <si>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</si>
  <si>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</si>
  <si>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</si>
  <si>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</si>
  <si>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</si>
  <si>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</si>
  <si>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</si>
  <si>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</si>
  <si>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</si>
  <si>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</si>
  <si>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</si>
  <si>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</si>
  <si>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</si>
  <si>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</si>
  <si>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</si>
  <si>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</si>
  <si>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</si>
  <si>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</si>
  <si>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</si>
  <si>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</si>
  <si>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</si>
  <si>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</si>
  <si>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</si>
  <si>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</si>
  <si>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</si>
  <si>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</si>
  <si>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</si>
  <si>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</si>
  <si>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</si>
  <si>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</si>
  <si>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</si>
  <si>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</si>
  <si>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</si>
  <si>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</si>
  <si>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</si>
  <si>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</si>
  <si>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</si>
  <si>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</si>
  <si>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</si>
  <si>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</si>
  <si>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</si>
  <si>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</si>
  <si>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</si>
  <si>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</si>
  <si>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</si>
  <si>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</si>
  <si>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</si>
  <si>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</si>
  <si>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</si>
  <si>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</si>
  <si>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</si>
  <si>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</si>
  <si>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</si>
  <si>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</si>
  <si>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</si>
  <si>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</si>
  <si>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</si>
  <si>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</si>
  <si>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</si>
  <si>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</si>
  <si>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</si>
  <si>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</si>
  <si>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</si>
  <si>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</si>
  <si>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</si>
  <si>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</si>
  <si>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</si>
  <si>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</si>
  <si>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</si>
  <si>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</si>
  <si>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</si>
  <si>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</si>
  <si>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</si>
  <si>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</si>
  <si>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</si>
  <si>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</si>
  <si>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</si>
  <si>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</si>
  <si>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</si>
  <si>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</si>
  <si>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</si>
  <si>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</si>
  <si>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</si>
  <si>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</si>
  <si>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</si>
  <si>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</si>
  <si>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</si>
  <si>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</si>
  <si>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</si>
  <si>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</si>
  <si>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</si>
  <si>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</si>
  <si>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</si>
  <si>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</si>
  <si>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</si>
  <si>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</si>
  <si>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</si>
  <si>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</si>
  <si>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</si>
  <si>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</si>
  <si>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</si>
  <si>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</si>
  <si>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</si>
  <si>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</si>
  <si>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</si>
  <si>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</si>
  <si>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</si>
  <si>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</si>
  <si>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</si>
  <si>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</si>
  <si>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</si>
  <si>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</si>
  <si>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</si>
  <si>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</si>
  <si>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</si>
  <si>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</si>
  <si>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</si>
  <si>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</si>
  <si>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</si>
  <si>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</si>
  <si>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</si>
  <si>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</si>
  <si>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</si>
  <si>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</si>
  <si>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</si>
  <si>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</si>
  <si>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</si>
  <si>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</si>
  <si>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</si>
  <si>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</si>
  <si>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</si>
  <si>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</si>
  <si>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</si>
  <si>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</si>
  <si>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</si>
  <si>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</si>
  <si>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</si>
  <si>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</si>
  <si>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</si>
  <si>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</si>
  <si>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</si>
  <si>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</si>
  <si>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</si>
  <si>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</si>
  <si>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</si>
  <si>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</si>
  <si>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</si>
  <si>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</si>
  <si>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</si>
  <si>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</si>
  <si>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</si>
  <si>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</si>
  <si>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</si>
  <si>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</si>
  <si>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</si>
  <si>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</si>
  <si>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</si>
  <si>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</si>
  <si>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</si>
  <si>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</si>
  <si>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</si>
  <si>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</si>
  <si>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</si>
  <si>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</si>
  <si>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</si>
  <si>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</si>
  <si>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</si>
  <si>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</si>
  <si>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</si>
  <si>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</si>
  <si>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</si>
  <si>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</si>
  <si>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</si>
  <si>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</si>
  <si>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</si>
  <si>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</si>
  <si>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</si>
  <si>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</si>
  <si>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</si>
  <si>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</si>
  <si>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</si>
  <si>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</si>
  <si>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</si>
  <si>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</si>
  <si>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</si>
  <si>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</si>
  <si>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</si>
  <si>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</si>
  <si>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</si>
  <si>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</si>
  <si>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</si>
  <si>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</si>
  <si>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</si>
  <si>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</si>
  <si>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</si>
  <si>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</si>
  <si>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</si>
  <si>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</si>
  <si>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</si>
  <si>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</si>
  <si>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</si>
  <si>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</si>
  <si>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</si>
  <si>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</si>
  <si>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</si>
  <si>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</si>
  <si>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</si>
  <si>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</si>
  <si>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</si>
  <si>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</si>
  <si>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</si>
  <si>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</si>
  <si>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</si>
  <si>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비타민D</t>
    <phoneticPr fontId="1" type="noConversion"/>
  </si>
  <si>
    <t>마그네슘</t>
    <phoneticPr fontId="1" type="noConversion"/>
  </si>
  <si>
    <t>망간</t>
    <phoneticPr fontId="1" type="noConversion"/>
  </si>
  <si>
    <t>몰리브덴</t>
    <phoneticPr fontId="1" type="noConversion"/>
  </si>
  <si>
    <t>식이섬유</t>
    <phoneticPr fontId="1" type="noConversion"/>
  </si>
  <si>
    <t>충분섭취량</t>
    <phoneticPr fontId="1" type="noConversion"/>
  </si>
  <si>
    <t>적정비율(최소)</t>
    <phoneticPr fontId="1" type="noConversion"/>
  </si>
  <si>
    <t>다량영양소</t>
    <phoneticPr fontId="1" type="noConversion"/>
  </si>
  <si>
    <t>필요추정량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</si>
  <si>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</si>
  <si>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</si>
  <si>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</si>
  <si>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</si>
  <si>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</si>
  <si>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</si>
  <si>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</si>
  <si>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판토텐산</t>
    <phoneticPr fontId="1" type="noConversion"/>
  </si>
  <si>
    <t>비오틴</t>
    <phoneticPr fontId="1" type="noConversion"/>
  </si>
  <si>
    <t>다량 무기질</t>
    <phoneticPr fontId="1" type="noConversion"/>
  </si>
  <si>
    <t>염소</t>
    <phoneticPr fontId="1" type="noConversion"/>
  </si>
  <si>
    <t>불소</t>
    <phoneticPr fontId="1" type="noConversion"/>
  </si>
  <si>
    <t>셀레늄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</si>
  <si>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</si>
  <si>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</si>
  <si>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</si>
  <si>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상한섭취량</t>
    <phoneticPr fontId="1" type="noConversion"/>
  </si>
  <si>
    <t>단백질(g/일)</t>
    <phoneticPr fontId="1" type="noConversion"/>
  </si>
  <si>
    <t>섭취비율</t>
    <phoneticPr fontId="1" type="noConversion"/>
  </si>
  <si>
    <t>지용성 비타민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</si>
  <si>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</si>
  <si>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</si>
  <si>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</si>
  <si>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</si>
  <si>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</si>
  <si>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섭취량</t>
    <phoneticPr fontId="1" type="noConversion"/>
  </si>
  <si>
    <t>칼륨</t>
    <phoneticPr fontId="1" type="noConversion"/>
  </si>
  <si>
    <t>미량 무기질</t>
    <phoneticPr fontId="1" type="noConversion"/>
  </si>
  <si>
    <t>철</t>
    <phoneticPr fontId="1" type="noConversion"/>
  </si>
  <si>
    <t>크롬</t>
    <phoneticPr fontId="1" type="noConversion"/>
  </si>
  <si>
    <t>열량영양소</t>
    <phoneticPr fontId="1" type="noConversion"/>
  </si>
  <si>
    <t>불포화지방산</t>
    <phoneticPr fontId="1" type="noConversion"/>
  </si>
  <si>
    <t>n-3불포화</t>
    <phoneticPr fontId="1" type="noConversion"/>
  </si>
  <si>
    <t>비타민C</t>
    <phoneticPr fontId="1" type="noConversion"/>
  </si>
  <si>
    <t>니아신</t>
    <phoneticPr fontId="1" type="noConversion"/>
  </si>
  <si>
    <t>엽산(μg DFE/일)</t>
    <phoneticPr fontId="1" type="noConversion"/>
  </si>
  <si>
    <t>인</t>
    <phoneticPr fontId="1" type="noConversion"/>
  </si>
  <si>
    <t>구리(ug/일)</t>
    <phoneticPr fontId="1" type="noConversion"/>
  </si>
  <si>
    <t>몰리브덴(ug/일)</t>
    <phoneticPr fontId="1" type="noConversion"/>
  </si>
  <si>
    <t>F</t>
  </si>
  <si>
    <t>(설문지 : FFQ 95문항 설문지, 사용자 : 이양자, ID : H1900665)</t>
  </si>
  <si>
    <t>2021년 08월 31일 15:48:41</t>
  </si>
  <si>
    <t>적정비율(최소)</t>
    <phoneticPr fontId="1" type="noConversion"/>
  </si>
  <si>
    <t>식이섬유(g/일)</t>
    <phoneticPr fontId="1" type="noConversion"/>
  </si>
  <si>
    <t>비타민K</t>
    <phoneticPr fontId="1" type="noConversion"/>
  </si>
  <si>
    <t>권장섭취량</t>
    <phoneticPr fontId="1" type="noConversion"/>
  </si>
  <si>
    <t>평균필요량</t>
    <phoneticPr fontId="1" type="noConversion"/>
  </si>
  <si>
    <t>상한섭취량</t>
    <phoneticPr fontId="1" type="noConversion"/>
  </si>
  <si>
    <t>비타민B12</t>
    <phoneticPr fontId="1" type="noConversion"/>
  </si>
  <si>
    <t>섭취량</t>
    <phoneticPr fontId="1" type="noConversion"/>
  </si>
  <si>
    <t>충분섭취량</t>
    <phoneticPr fontId="1" type="noConversion"/>
  </si>
  <si>
    <t>구리</t>
    <phoneticPr fontId="1" type="noConversion"/>
  </si>
  <si>
    <t>요오드</t>
    <phoneticPr fontId="1" type="noConversion"/>
  </si>
  <si>
    <t>H1900665</t>
  </si>
  <si>
    <t>이양자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</si>
</sst>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35.411445999999998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7688"/>
        <c:axId val="258541216"/>
      </c:barChart>
      <c:catAx>
        <c:axId val="25853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41216"/>
        <c:crosses val="autoZero"/>
        <c:auto val="1"/>
        <c:lblAlgn val="ctr"/>
        <c:lblOffset val="100"/>
        <c:noMultiLvlLbl val="0"/>
      </c:catAx>
      <c:valAx>
        <c:axId val="258541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1.2648674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5248"/>
        <c:axId val="510329352"/>
      </c:barChart>
      <c:catAx>
        <c:axId val="58383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352"/>
        <c:crosses val="autoZero"/>
        <c:auto val="1"/>
        <c:lblAlgn val="ctr"/>
        <c:lblOffset val="100"/>
        <c:noMultiLvlLbl val="0"/>
      </c:catAx>
      <c:valAx>
        <c:axId val="510329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0.33422244000000001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312"/>
        <c:axId val="510325040"/>
      </c:barChart>
      <c:catAx>
        <c:axId val="51033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5040"/>
        <c:crosses val="autoZero"/>
        <c:auto val="1"/>
        <c:lblAlgn val="ctr"/>
        <c:lblOffset val="100"/>
        <c:noMultiLvlLbl val="0"/>
      </c:catAx>
      <c:valAx>
        <c:axId val="510325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605.50019999999995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824"/>
        <c:axId val="510329744"/>
      </c:barChart>
      <c:catAx>
        <c:axId val="51032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744"/>
        <c:crosses val="autoZero"/>
        <c:auto val="1"/>
        <c:lblAlgn val="ctr"/>
        <c:lblOffset val="100"/>
        <c:noMultiLvlLbl val="0"/>
      </c:catAx>
      <c:valAx>
        <c:axId val="510329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1700.2954999999999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704"/>
        <c:axId val="510327392"/>
      </c:barChart>
      <c:catAx>
        <c:axId val="51033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7392"/>
        <c:crosses val="autoZero"/>
        <c:auto val="1"/>
        <c:lblAlgn val="ctr"/>
        <c:lblOffset val="100"/>
        <c:noMultiLvlLbl val="0"/>
      </c:catAx>
      <c:valAx>
        <c:axId val="5103273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56.945180000000001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0528"/>
        <c:axId val="510324256"/>
      </c:barChart>
      <c:catAx>
        <c:axId val="51033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4256"/>
        <c:crosses val="autoZero"/>
        <c:auto val="1"/>
        <c:lblAlgn val="ctr"/>
        <c:lblOffset val="100"/>
        <c:noMultiLvlLbl val="0"/>
      </c:catAx>
      <c:valAx>
        <c:axId val="510324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83.484275999999994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432"/>
        <c:axId val="510326216"/>
      </c:barChart>
      <c:catAx>
        <c:axId val="51032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6216"/>
        <c:crosses val="autoZero"/>
        <c:auto val="1"/>
        <c:lblAlgn val="ctr"/>
        <c:lblOffset val="100"/>
        <c:noMultiLvlLbl val="0"/>
      </c:catAx>
      <c:valAx>
        <c:axId val="510326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4.8382034000000003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7000"/>
        <c:axId val="510330920"/>
      </c:barChart>
      <c:catAx>
        <c:axId val="510327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30920"/>
        <c:crosses val="autoZero"/>
        <c:auto val="1"/>
        <c:lblAlgn val="ctr"/>
        <c:lblOffset val="100"/>
        <c:noMultiLvlLbl val="0"/>
      </c:catAx>
      <c:valAx>
        <c:axId val="510330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7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788.44182999999998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624"/>
        <c:axId val="510078448"/>
      </c:barChart>
      <c:catAx>
        <c:axId val="510079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448"/>
        <c:crosses val="autoZero"/>
        <c:auto val="1"/>
        <c:lblAlgn val="ctr"/>
        <c:lblOffset val="100"/>
        <c:noMultiLvlLbl val="0"/>
      </c:catAx>
      <c:valAx>
        <c:axId val="5100784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0.107881136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232"/>
        <c:axId val="510080016"/>
      </c:barChart>
      <c:catAx>
        <c:axId val="51007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0016"/>
        <c:crosses val="autoZero"/>
        <c:auto val="1"/>
        <c:lblAlgn val="ctr"/>
        <c:lblOffset val="100"/>
        <c:noMultiLvlLbl val="0"/>
      </c:catAx>
      <c:valAx>
        <c:axId val="51008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1.2724888000000001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0408"/>
        <c:axId val="510084720"/>
      </c:barChart>
      <c:catAx>
        <c:axId val="510080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720"/>
        <c:crosses val="autoZero"/>
        <c:auto val="1"/>
        <c:lblAlgn val="ctr"/>
        <c:lblOffset val="100"/>
        <c:noMultiLvlLbl val="0"/>
      </c:catAx>
      <c:valAx>
        <c:axId val="510084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0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13.599788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44744"/>
        <c:axId val="258538080"/>
      </c:barChart>
      <c:catAx>
        <c:axId val="25854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8080"/>
        <c:crosses val="autoZero"/>
        <c:auto val="1"/>
        <c:lblAlgn val="ctr"/>
        <c:lblOffset val="100"/>
        <c:noMultiLvlLbl val="0"/>
      </c:catAx>
      <c:valAx>
        <c:axId val="258538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4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84.522880000000001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1192"/>
        <c:axId val="510078840"/>
      </c:barChart>
      <c:catAx>
        <c:axId val="51008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840"/>
        <c:crosses val="autoZero"/>
        <c:auto val="1"/>
        <c:lblAlgn val="ctr"/>
        <c:lblOffset val="100"/>
        <c:noMultiLvlLbl val="0"/>
      </c:catAx>
      <c:valAx>
        <c:axId val="510078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40.916054000000003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3544"/>
        <c:axId val="510084328"/>
      </c:barChart>
      <c:catAx>
        <c:axId val="510083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328"/>
        <c:crosses val="autoZero"/>
        <c:auto val="1"/>
        <c:lblAlgn val="ctr"/>
        <c:lblOffset val="100"/>
        <c:noMultiLvlLbl val="0"/>
      </c:catAx>
      <c:valAx>
        <c:axId val="510084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5.6660000000000004</c:v>
                </c:pt>
                <c:pt idx="1">
                  <c:v>12.69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081976"/>
        <c:axId val="510082760"/>
      </c:barChart>
      <c:catAx>
        <c:axId val="510081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2760"/>
        <c:crosses val="autoZero"/>
        <c:auto val="1"/>
        <c:lblAlgn val="ctr"/>
        <c:lblOffset val="100"/>
        <c:noMultiLvlLbl val="0"/>
      </c:catAx>
      <c:valAx>
        <c:axId val="510082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5.3833393999999997</c:v>
                </c:pt>
                <c:pt idx="1">
                  <c:v>7.1556315000000001</c:v>
                </c:pt>
                <c:pt idx="2">
                  <c:v>5.7340429999999998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351.58548000000002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2368"/>
        <c:axId val="509398632"/>
      </c:barChart>
      <c:catAx>
        <c:axId val="51008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8632"/>
        <c:crosses val="autoZero"/>
        <c:auto val="1"/>
        <c:lblAlgn val="ctr"/>
        <c:lblOffset val="100"/>
        <c:noMultiLvlLbl val="0"/>
      </c:catAx>
      <c:valAx>
        <c:axId val="509398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9.7424964999999997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0200"/>
        <c:axId val="509401376"/>
      </c:barChart>
      <c:catAx>
        <c:axId val="50940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1376"/>
        <c:crosses val="autoZero"/>
        <c:auto val="1"/>
        <c:lblAlgn val="ctr"/>
        <c:lblOffset val="100"/>
        <c:noMultiLvlLbl val="0"/>
      </c:catAx>
      <c:valAx>
        <c:axId val="50940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68.850999999999999</c:v>
                </c:pt>
                <c:pt idx="1">
                  <c:v>10.791</c:v>
                </c:pt>
                <c:pt idx="2">
                  <c:v>20.358000000000001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9401768"/>
        <c:axId val="509400592"/>
      </c:barChart>
      <c:catAx>
        <c:axId val="50940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592"/>
        <c:crosses val="autoZero"/>
        <c:auto val="1"/>
        <c:lblAlgn val="ctr"/>
        <c:lblOffset val="100"/>
        <c:noMultiLvlLbl val="0"/>
      </c:catAx>
      <c:valAx>
        <c:axId val="509400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924.04285000000004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396280"/>
        <c:axId val="509400984"/>
      </c:barChart>
      <c:catAx>
        <c:axId val="509396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984"/>
        <c:crosses val="autoZero"/>
        <c:auto val="1"/>
        <c:lblAlgn val="ctr"/>
        <c:lblOffset val="100"/>
        <c:noMultiLvlLbl val="0"/>
      </c:catAx>
      <c:valAx>
        <c:axId val="509400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39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65.510769999999994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2552"/>
        <c:axId val="509399024"/>
      </c:barChart>
      <c:catAx>
        <c:axId val="50940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024"/>
        <c:crosses val="autoZero"/>
        <c:auto val="1"/>
        <c:lblAlgn val="ctr"/>
        <c:lblOffset val="100"/>
        <c:noMultiLvlLbl val="0"/>
      </c:catAx>
      <c:valAx>
        <c:axId val="509399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309.97924999999998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336"/>
        <c:axId val="509397456"/>
      </c:barChart>
      <c:catAx>
        <c:axId val="50940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7456"/>
        <c:crosses val="autoZero"/>
        <c:auto val="1"/>
        <c:lblAlgn val="ctr"/>
        <c:lblOffset val="100"/>
        <c:noMultiLvlLbl val="0"/>
      </c:catAx>
      <c:valAx>
        <c:axId val="509397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2.6594376999999998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8864"/>
        <c:axId val="258539256"/>
      </c:barChart>
      <c:catAx>
        <c:axId val="25853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9256"/>
        <c:crosses val="autoZero"/>
        <c:auto val="1"/>
        <c:lblAlgn val="ctr"/>
        <c:lblOffset val="100"/>
        <c:noMultiLvlLbl val="0"/>
      </c:catAx>
      <c:valAx>
        <c:axId val="25853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2704.4540000000002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728"/>
        <c:axId val="509399808"/>
      </c:barChart>
      <c:catAx>
        <c:axId val="50940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808"/>
        <c:crosses val="autoZero"/>
        <c:auto val="1"/>
        <c:lblAlgn val="ctr"/>
        <c:lblOffset val="100"/>
        <c:noMultiLvlLbl val="0"/>
      </c:catAx>
      <c:valAx>
        <c:axId val="50939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8.7096149999999994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4352"/>
        <c:axId val="584619448"/>
      </c:barChart>
      <c:catAx>
        <c:axId val="58461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9448"/>
        <c:crosses val="autoZero"/>
        <c:auto val="1"/>
        <c:lblAlgn val="ctr"/>
        <c:lblOffset val="100"/>
        <c:noMultiLvlLbl val="0"/>
      </c:catAx>
      <c:valAx>
        <c:axId val="584619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0.82233880000000004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8664"/>
        <c:axId val="584615920"/>
      </c:barChart>
      <c:catAx>
        <c:axId val="584618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5920"/>
        <c:crosses val="autoZero"/>
        <c:auto val="1"/>
        <c:lblAlgn val="ctr"/>
        <c:lblOffset val="100"/>
        <c:noMultiLvlLbl val="0"/>
      </c:catAx>
      <c:valAx>
        <c:axId val="58461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235.31589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3288"/>
        <c:axId val="583830152"/>
      </c:barChart>
      <c:catAx>
        <c:axId val="58383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152"/>
        <c:crosses val="autoZero"/>
        <c:auto val="1"/>
        <c:lblAlgn val="ctr"/>
        <c:lblOffset val="100"/>
        <c:noMultiLvlLbl val="0"/>
      </c:catAx>
      <c:valAx>
        <c:axId val="583830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3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0.97417480000000001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0544"/>
        <c:axId val="583832112"/>
      </c:barChart>
      <c:catAx>
        <c:axId val="58383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112"/>
        <c:crosses val="autoZero"/>
        <c:auto val="1"/>
        <c:lblAlgn val="ctr"/>
        <c:lblOffset val="100"/>
        <c:noMultiLvlLbl val="0"/>
      </c:catAx>
      <c:valAx>
        <c:axId val="583832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9.594068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4464"/>
        <c:axId val="583831720"/>
      </c:barChart>
      <c:catAx>
        <c:axId val="58383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1720"/>
        <c:crosses val="autoZero"/>
        <c:auto val="1"/>
        <c:lblAlgn val="ctr"/>
        <c:lblOffset val="100"/>
        <c:noMultiLvlLbl val="0"/>
      </c:catAx>
      <c:valAx>
        <c:axId val="583831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0.82233880000000004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7800"/>
        <c:axId val="583830936"/>
      </c:barChart>
      <c:catAx>
        <c:axId val="58382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936"/>
        <c:crosses val="autoZero"/>
        <c:auto val="1"/>
        <c:lblAlgn val="ctr"/>
        <c:lblOffset val="100"/>
        <c:noMultiLvlLbl val="0"/>
      </c:catAx>
      <c:valAx>
        <c:axId val="583830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347.01663000000002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1328"/>
        <c:axId val="583832896"/>
      </c:barChart>
      <c:catAx>
        <c:axId val="58383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896"/>
        <c:crosses val="autoZero"/>
        <c:auto val="1"/>
        <c:lblAlgn val="ctr"/>
        <c:lblOffset val="100"/>
        <c:noMultiLvlLbl val="0"/>
      </c:catAx>
      <c:valAx>
        <c:axId val="583832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6.3104690000000003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8976"/>
        <c:axId val="583833680"/>
      </c:barChart>
      <c:catAx>
        <c:axId val="58382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3680"/>
        <c:crosses val="autoZero"/>
        <c:auto val="1"/>
        <c:lblAlgn val="ctr"/>
        <c:lblOffset val="100"/>
        <c:noMultiLvlLbl val="0"/>
      </c:catAx>
      <c:valAx>
        <c:axId val="58383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이양자, ID : H1900665)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08월 31일 15:48:41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924.04285000000004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35.411445999999998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13.599788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68.850999999999999</v>
      </c>
      <c r="G8" s="59">
        <f>'DRIs DATA 입력'!G8</f>
        <v>10.791</v>
      </c>
      <c r="H8" s="59">
        <f>'DRIs DATA 입력'!H8</f>
        <v>20.358000000000001</v>
      </c>
      <c r="I8" s="46"/>
      <c r="J8" s="59" t="s">
        <v>215</v>
      </c>
      <c r="K8" s="59">
        <f>'DRIs DATA 입력'!K8</f>
        <v>5.6660000000000004</v>
      </c>
      <c r="L8" s="59">
        <f>'DRIs DATA 입력'!L8</f>
        <v>12.69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351.58548000000002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9.7424964999999997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2.6594376999999998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235.31589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65.510769999999994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0.70280540000000002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0.97417480000000001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9.594068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0.82233880000000004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347.01663000000002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6.3104690000000003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1.2648674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0.33422244000000001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309.97924999999998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605.50019999999995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2704.4540000000002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1700.2954999999999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56.945180000000001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83.484275999999994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8.7096149999999994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4.8382034000000003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788.44182999999998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0.107881136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1.2724888000000001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84.522880000000001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40.916054000000003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7" sqref="J57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302</v>
      </c>
      <c r="B1" s="61" t="s">
        <v>328</v>
      </c>
      <c r="G1" s="62" t="s">
        <v>303</v>
      </c>
      <c r="H1" s="61" t="s">
        <v>329</v>
      </c>
    </row>
    <row r="3" spans="1:27" x14ac:dyDescent="0.3">
      <c r="A3" s="71" t="s">
        <v>286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278</v>
      </c>
      <c r="B4" s="69"/>
      <c r="C4" s="69"/>
      <c r="E4" s="66" t="s">
        <v>318</v>
      </c>
      <c r="F4" s="67"/>
      <c r="G4" s="67"/>
      <c r="H4" s="68"/>
      <c r="J4" s="66" t="s">
        <v>319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283</v>
      </c>
      <c r="V4" s="69"/>
      <c r="W4" s="69"/>
      <c r="X4" s="69"/>
      <c r="Y4" s="69"/>
      <c r="Z4" s="69"/>
    </row>
    <row r="5" spans="1:27" x14ac:dyDescent="0.3">
      <c r="A5" s="65"/>
      <c r="B5" s="65" t="s">
        <v>287</v>
      </c>
      <c r="C5" s="65" t="s">
        <v>313</v>
      </c>
      <c r="E5" s="65"/>
      <c r="F5" s="65" t="s">
        <v>49</v>
      </c>
      <c r="G5" s="65" t="s">
        <v>288</v>
      </c>
      <c r="H5" s="65" t="s">
        <v>45</v>
      </c>
      <c r="J5" s="65"/>
      <c r="K5" s="65" t="s">
        <v>320</v>
      </c>
      <c r="L5" s="65" t="s">
        <v>289</v>
      </c>
      <c r="N5" s="65"/>
      <c r="O5" s="65" t="s">
        <v>290</v>
      </c>
      <c r="P5" s="65" t="s">
        <v>277</v>
      </c>
      <c r="Q5" s="65" t="s">
        <v>284</v>
      </c>
      <c r="R5" s="65" t="s">
        <v>304</v>
      </c>
      <c r="S5" s="65" t="s">
        <v>313</v>
      </c>
      <c r="U5" s="65"/>
      <c r="V5" s="65" t="s">
        <v>290</v>
      </c>
      <c r="W5" s="65" t="s">
        <v>277</v>
      </c>
      <c r="X5" s="65" t="s">
        <v>284</v>
      </c>
      <c r="Y5" s="65" t="s">
        <v>304</v>
      </c>
      <c r="Z5" s="65" t="s">
        <v>313</v>
      </c>
    </row>
    <row r="6" spans="1:27" x14ac:dyDescent="0.3">
      <c r="A6" s="65" t="s">
        <v>278</v>
      </c>
      <c r="B6" s="65">
        <v>1800</v>
      </c>
      <c r="C6" s="65">
        <v>924.04285000000004</v>
      </c>
      <c r="E6" s="65" t="s">
        <v>285</v>
      </c>
      <c r="F6" s="65">
        <v>55</v>
      </c>
      <c r="G6" s="65">
        <v>15</v>
      </c>
      <c r="H6" s="65">
        <v>7</v>
      </c>
      <c r="J6" s="65" t="s">
        <v>330</v>
      </c>
      <c r="K6" s="65">
        <v>0.1</v>
      </c>
      <c r="L6" s="65">
        <v>4</v>
      </c>
      <c r="N6" s="65" t="s">
        <v>305</v>
      </c>
      <c r="O6" s="65">
        <v>40</v>
      </c>
      <c r="P6" s="65">
        <v>50</v>
      </c>
      <c r="Q6" s="65">
        <v>0</v>
      </c>
      <c r="R6" s="65">
        <v>0</v>
      </c>
      <c r="S6" s="65">
        <v>35.411445999999998</v>
      </c>
      <c r="U6" s="65" t="s">
        <v>331</v>
      </c>
      <c r="V6" s="65">
        <v>0</v>
      </c>
      <c r="W6" s="65">
        <v>0</v>
      </c>
      <c r="X6" s="65">
        <v>20</v>
      </c>
      <c r="Y6" s="65">
        <v>0</v>
      </c>
      <c r="Z6" s="65">
        <v>13.599788</v>
      </c>
    </row>
    <row r="7" spans="1:27" x14ac:dyDescent="0.3">
      <c r="E7" s="65" t="s">
        <v>291</v>
      </c>
      <c r="F7" s="65">
        <v>65</v>
      </c>
      <c r="G7" s="65">
        <v>30</v>
      </c>
      <c r="H7" s="65">
        <v>20</v>
      </c>
      <c r="J7" s="65" t="s">
        <v>291</v>
      </c>
      <c r="K7" s="65">
        <v>1</v>
      </c>
      <c r="L7" s="65">
        <v>10</v>
      </c>
    </row>
    <row r="8" spans="1:27" x14ac:dyDescent="0.3">
      <c r="E8" s="65" t="s">
        <v>306</v>
      </c>
      <c r="F8" s="65">
        <v>68.850999999999999</v>
      </c>
      <c r="G8" s="65">
        <v>10.791</v>
      </c>
      <c r="H8" s="65">
        <v>20.358000000000001</v>
      </c>
      <c r="J8" s="65" t="s">
        <v>306</v>
      </c>
      <c r="K8" s="65">
        <v>5.6660000000000004</v>
      </c>
      <c r="L8" s="65">
        <v>12.69</v>
      </c>
    </row>
    <row r="13" spans="1:27" x14ac:dyDescent="0.3">
      <c r="A13" s="70" t="s">
        <v>307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292</v>
      </c>
      <c r="B14" s="69"/>
      <c r="C14" s="69"/>
      <c r="D14" s="69"/>
      <c r="E14" s="69"/>
      <c r="F14" s="69"/>
      <c r="H14" s="69" t="s">
        <v>293</v>
      </c>
      <c r="I14" s="69"/>
      <c r="J14" s="69"/>
      <c r="K14" s="69"/>
      <c r="L14" s="69"/>
      <c r="M14" s="69"/>
      <c r="O14" s="69" t="s">
        <v>279</v>
      </c>
      <c r="P14" s="69"/>
      <c r="Q14" s="69"/>
      <c r="R14" s="69"/>
      <c r="S14" s="69"/>
      <c r="T14" s="69"/>
      <c r="V14" s="69" t="s">
        <v>332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290</v>
      </c>
      <c r="C15" s="65" t="s">
        <v>333</v>
      </c>
      <c r="D15" s="65" t="s">
        <v>284</v>
      </c>
      <c r="E15" s="65" t="s">
        <v>304</v>
      </c>
      <c r="F15" s="65" t="s">
        <v>313</v>
      </c>
      <c r="H15" s="65"/>
      <c r="I15" s="65" t="s">
        <v>290</v>
      </c>
      <c r="J15" s="65" t="s">
        <v>277</v>
      </c>
      <c r="K15" s="65" t="s">
        <v>284</v>
      </c>
      <c r="L15" s="65" t="s">
        <v>304</v>
      </c>
      <c r="M15" s="65" t="s">
        <v>313</v>
      </c>
      <c r="O15" s="65"/>
      <c r="P15" s="65" t="s">
        <v>334</v>
      </c>
      <c r="Q15" s="65" t="s">
        <v>277</v>
      </c>
      <c r="R15" s="65" t="s">
        <v>284</v>
      </c>
      <c r="S15" s="65" t="s">
        <v>304</v>
      </c>
      <c r="T15" s="65" t="s">
        <v>313</v>
      </c>
      <c r="V15" s="65"/>
      <c r="W15" s="65" t="s">
        <v>290</v>
      </c>
      <c r="X15" s="65" t="s">
        <v>277</v>
      </c>
      <c r="Y15" s="65" t="s">
        <v>284</v>
      </c>
      <c r="Z15" s="65" t="s">
        <v>335</v>
      </c>
      <c r="AA15" s="65" t="s">
        <v>313</v>
      </c>
    </row>
    <row r="16" spans="1:27" x14ac:dyDescent="0.3">
      <c r="A16" s="65" t="s">
        <v>308</v>
      </c>
      <c r="B16" s="65">
        <v>430</v>
      </c>
      <c r="C16" s="65">
        <v>600</v>
      </c>
      <c r="D16" s="65">
        <v>0</v>
      </c>
      <c r="E16" s="65">
        <v>3000</v>
      </c>
      <c r="F16" s="65">
        <v>351.58548000000002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9.7424964999999997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2.6594376999999998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235.31589</v>
      </c>
    </row>
    <row r="23" spans="1:62" x14ac:dyDescent="0.3">
      <c r="A23" s="70" t="s">
        <v>309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321</v>
      </c>
      <c r="B24" s="69"/>
      <c r="C24" s="69"/>
      <c r="D24" s="69"/>
      <c r="E24" s="69"/>
      <c r="F24" s="69"/>
      <c r="H24" s="69" t="s">
        <v>294</v>
      </c>
      <c r="I24" s="69"/>
      <c r="J24" s="69"/>
      <c r="K24" s="69"/>
      <c r="L24" s="69"/>
      <c r="M24" s="69"/>
      <c r="O24" s="69" t="s">
        <v>310</v>
      </c>
      <c r="P24" s="69"/>
      <c r="Q24" s="69"/>
      <c r="R24" s="69"/>
      <c r="S24" s="69"/>
      <c r="T24" s="69"/>
      <c r="V24" s="69" t="s">
        <v>322</v>
      </c>
      <c r="W24" s="69"/>
      <c r="X24" s="69"/>
      <c r="Y24" s="69"/>
      <c r="Z24" s="69"/>
      <c r="AA24" s="69"/>
      <c r="AC24" s="69" t="s">
        <v>311</v>
      </c>
      <c r="AD24" s="69"/>
      <c r="AE24" s="69"/>
      <c r="AF24" s="69"/>
      <c r="AG24" s="69"/>
      <c r="AH24" s="69"/>
      <c r="AJ24" s="69" t="s">
        <v>312</v>
      </c>
      <c r="AK24" s="69"/>
      <c r="AL24" s="69"/>
      <c r="AM24" s="69"/>
      <c r="AN24" s="69"/>
      <c r="AO24" s="69"/>
      <c r="AQ24" s="69" t="s">
        <v>336</v>
      </c>
      <c r="AR24" s="69"/>
      <c r="AS24" s="69"/>
      <c r="AT24" s="69"/>
      <c r="AU24" s="69"/>
      <c r="AV24" s="69"/>
      <c r="AX24" s="69" t="s">
        <v>295</v>
      </c>
      <c r="AY24" s="69"/>
      <c r="AZ24" s="69"/>
      <c r="BA24" s="69"/>
      <c r="BB24" s="69"/>
      <c r="BC24" s="69"/>
      <c r="BE24" s="69" t="s">
        <v>296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290</v>
      </c>
      <c r="C25" s="65" t="s">
        <v>277</v>
      </c>
      <c r="D25" s="65" t="s">
        <v>284</v>
      </c>
      <c r="E25" s="65" t="s">
        <v>304</v>
      </c>
      <c r="F25" s="65" t="s">
        <v>313</v>
      </c>
      <c r="H25" s="65"/>
      <c r="I25" s="65" t="s">
        <v>290</v>
      </c>
      <c r="J25" s="65" t="s">
        <v>277</v>
      </c>
      <c r="K25" s="65" t="s">
        <v>284</v>
      </c>
      <c r="L25" s="65" t="s">
        <v>304</v>
      </c>
      <c r="M25" s="65" t="s">
        <v>313</v>
      </c>
      <c r="O25" s="65"/>
      <c r="P25" s="65" t="s">
        <v>290</v>
      </c>
      <c r="Q25" s="65" t="s">
        <v>277</v>
      </c>
      <c r="R25" s="65" t="s">
        <v>284</v>
      </c>
      <c r="S25" s="65" t="s">
        <v>304</v>
      </c>
      <c r="T25" s="65" t="s">
        <v>337</v>
      </c>
      <c r="V25" s="65"/>
      <c r="W25" s="65" t="s">
        <v>290</v>
      </c>
      <c r="X25" s="65" t="s">
        <v>277</v>
      </c>
      <c r="Y25" s="65" t="s">
        <v>284</v>
      </c>
      <c r="Z25" s="65" t="s">
        <v>304</v>
      </c>
      <c r="AA25" s="65" t="s">
        <v>313</v>
      </c>
      <c r="AC25" s="65"/>
      <c r="AD25" s="65" t="s">
        <v>290</v>
      </c>
      <c r="AE25" s="65" t="s">
        <v>277</v>
      </c>
      <c r="AF25" s="65" t="s">
        <v>284</v>
      </c>
      <c r="AG25" s="65" t="s">
        <v>304</v>
      </c>
      <c r="AH25" s="65" t="s">
        <v>313</v>
      </c>
      <c r="AJ25" s="65"/>
      <c r="AK25" s="65" t="s">
        <v>290</v>
      </c>
      <c r="AL25" s="65" t="s">
        <v>277</v>
      </c>
      <c r="AM25" s="65" t="s">
        <v>284</v>
      </c>
      <c r="AN25" s="65" t="s">
        <v>304</v>
      </c>
      <c r="AO25" s="65" t="s">
        <v>313</v>
      </c>
      <c r="AQ25" s="65"/>
      <c r="AR25" s="65" t="s">
        <v>290</v>
      </c>
      <c r="AS25" s="65" t="s">
        <v>277</v>
      </c>
      <c r="AT25" s="65" t="s">
        <v>284</v>
      </c>
      <c r="AU25" s="65" t="s">
        <v>304</v>
      </c>
      <c r="AV25" s="65" t="s">
        <v>313</v>
      </c>
      <c r="AX25" s="65"/>
      <c r="AY25" s="65" t="s">
        <v>290</v>
      </c>
      <c r="AZ25" s="65" t="s">
        <v>277</v>
      </c>
      <c r="BA25" s="65" t="s">
        <v>284</v>
      </c>
      <c r="BB25" s="65" t="s">
        <v>304</v>
      </c>
      <c r="BC25" s="65" t="s">
        <v>313</v>
      </c>
      <c r="BE25" s="65"/>
      <c r="BF25" s="65" t="s">
        <v>290</v>
      </c>
      <c r="BG25" s="65" t="s">
        <v>277</v>
      </c>
      <c r="BH25" s="65" t="s">
        <v>284</v>
      </c>
      <c r="BI25" s="65" t="s">
        <v>335</v>
      </c>
      <c r="BJ25" s="65" t="s">
        <v>313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65.510769999999994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0.70280540000000002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0.97417480000000001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9.594068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0.82233880000000004</v>
      </c>
      <c r="AJ26" s="65" t="s">
        <v>323</v>
      </c>
      <c r="AK26" s="65">
        <v>320</v>
      </c>
      <c r="AL26" s="65">
        <v>400</v>
      </c>
      <c r="AM26" s="65">
        <v>0</v>
      </c>
      <c r="AN26" s="65">
        <v>1000</v>
      </c>
      <c r="AO26" s="65">
        <v>347.01663000000002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6.3104690000000003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1.2648674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0.33422244000000001</v>
      </c>
    </row>
    <row r="33" spans="1:68" x14ac:dyDescent="0.3">
      <c r="A33" s="70" t="s">
        <v>297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324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314</v>
      </c>
      <c r="W34" s="69"/>
      <c r="X34" s="69"/>
      <c r="Y34" s="69"/>
      <c r="Z34" s="69"/>
      <c r="AA34" s="69"/>
      <c r="AC34" s="69" t="s">
        <v>298</v>
      </c>
      <c r="AD34" s="69"/>
      <c r="AE34" s="69"/>
      <c r="AF34" s="69"/>
      <c r="AG34" s="69"/>
      <c r="AH34" s="69"/>
      <c r="AJ34" s="69" t="s">
        <v>280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290</v>
      </c>
      <c r="C35" s="65" t="s">
        <v>277</v>
      </c>
      <c r="D35" s="65" t="s">
        <v>284</v>
      </c>
      <c r="E35" s="65" t="s">
        <v>304</v>
      </c>
      <c r="F35" s="65" t="s">
        <v>337</v>
      </c>
      <c r="H35" s="65"/>
      <c r="I35" s="65" t="s">
        <v>290</v>
      </c>
      <c r="J35" s="65" t="s">
        <v>277</v>
      </c>
      <c r="K35" s="65" t="s">
        <v>338</v>
      </c>
      <c r="L35" s="65" t="s">
        <v>304</v>
      </c>
      <c r="M35" s="65" t="s">
        <v>313</v>
      </c>
      <c r="O35" s="65"/>
      <c r="P35" s="65" t="s">
        <v>290</v>
      </c>
      <c r="Q35" s="65" t="s">
        <v>277</v>
      </c>
      <c r="R35" s="65" t="s">
        <v>284</v>
      </c>
      <c r="S35" s="65" t="s">
        <v>304</v>
      </c>
      <c r="T35" s="65" t="s">
        <v>313</v>
      </c>
      <c r="V35" s="65"/>
      <c r="W35" s="65" t="s">
        <v>290</v>
      </c>
      <c r="X35" s="65" t="s">
        <v>333</v>
      </c>
      <c r="Y35" s="65" t="s">
        <v>284</v>
      </c>
      <c r="Z35" s="65" t="s">
        <v>304</v>
      </c>
      <c r="AA35" s="65" t="s">
        <v>313</v>
      </c>
      <c r="AC35" s="65"/>
      <c r="AD35" s="65" t="s">
        <v>290</v>
      </c>
      <c r="AE35" s="65" t="s">
        <v>277</v>
      </c>
      <c r="AF35" s="65" t="s">
        <v>284</v>
      </c>
      <c r="AG35" s="65" t="s">
        <v>335</v>
      </c>
      <c r="AH35" s="65" t="s">
        <v>337</v>
      </c>
      <c r="AJ35" s="65"/>
      <c r="AK35" s="65" t="s">
        <v>290</v>
      </c>
      <c r="AL35" s="65" t="s">
        <v>277</v>
      </c>
      <c r="AM35" s="65" t="s">
        <v>284</v>
      </c>
      <c r="AN35" s="65" t="s">
        <v>335</v>
      </c>
      <c r="AO35" s="65" t="s">
        <v>313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309.97924999999998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605.50019999999995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2704.4540000000002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1700.2954999999999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56.945180000000001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83.484275999999994</v>
      </c>
    </row>
    <row r="43" spans="1:68" x14ac:dyDescent="0.3">
      <c r="A43" s="70" t="s">
        <v>315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316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339</v>
      </c>
      <c r="P44" s="69"/>
      <c r="Q44" s="69"/>
      <c r="R44" s="69"/>
      <c r="S44" s="69"/>
      <c r="T44" s="69"/>
      <c r="V44" s="69" t="s">
        <v>299</v>
      </c>
      <c r="W44" s="69"/>
      <c r="X44" s="69"/>
      <c r="Y44" s="69"/>
      <c r="Z44" s="69"/>
      <c r="AA44" s="69"/>
      <c r="AC44" s="69" t="s">
        <v>281</v>
      </c>
      <c r="AD44" s="69"/>
      <c r="AE44" s="69"/>
      <c r="AF44" s="69"/>
      <c r="AG44" s="69"/>
      <c r="AH44" s="69"/>
      <c r="AJ44" s="69" t="s">
        <v>340</v>
      </c>
      <c r="AK44" s="69"/>
      <c r="AL44" s="69"/>
      <c r="AM44" s="69"/>
      <c r="AN44" s="69"/>
      <c r="AO44" s="69"/>
      <c r="AQ44" s="69" t="s">
        <v>300</v>
      </c>
      <c r="AR44" s="69"/>
      <c r="AS44" s="69"/>
      <c r="AT44" s="69"/>
      <c r="AU44" s="69"/>
      <c r="AV44" s="69"/>
      <c r="AX44" s="69" t="s">
        <v>282</v>
      </c>
      <c r="AY44" s="69"/>
      <c r="AZ44" s="69"/>
      <c r="BA44" s="69"/>
      <c r="BB44" s="69"/>
      <c r="BC44" s="69"/>
      <c r="BE44" s="69" t="s">
        <v>317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290</v>
      </c>
      <c r="C45" s="65" t="s">
        <v>277</v>
      </c>
      <c r="D45" s="65" t="s">
        <v>284</v>
      </c>
      <c r="E45" s="65" t="s">
        <v>304</v>
      </c>
      <c r="F45" s="65" t="s">
        <v>337</v>
      </c>
      <c r="H45" s="65"/>
      <c r="I45" s="65" t="s">
        <v>290</v>
      </c>
      <c r="J45" s="65" t="s">
        <v>277</v>
      </c>
      <c r="K45" s="65" t="s">
        <v>284</v>
      </c>
      <c r="L45" s="65" t="s">
        <v>304</v>
      </c>
      <c r="M45" s="65" t="s">
        <v>313</v>
      </c>
      <c r="O45" s="65"/>
      <c r="P45" s="65" t="s">
        <v>290</v>
      </c>
      <c r="Q45" s="65" t="s">
        <v>277</v>
      </c>
      <c r="R45" s="65" t="s">
        <v>284</v>
      </c>
      <c r="S45" s="65" t="s">
        <v>304</v>
      </c>
      <c r="T45" s="65" t="s">
        <v>337</v>
      </c>
      <c r="V45" s="65"/>
      <c r="W45" s="65" t="s">
        <v>290</v>
      </c>
      <c r="X45" s="65" t="s">
        <v>277</v>
      </c>
      <c r="Y45" s="65" t="s">
        <v>338</v>
      </c>
      <c r="Z45" s="65" t="s">
        <v>304</v>
      </c>
      <c r="AA45" s="65" t="s">
        <v>313</v>
      </c>
      <c r="AC45" s="65"/>
      <c r="AD45" s="65" t="s">
        <v>334</v>
      </c>
      <c r="AE45" s="65" t="s">
        <v>333</v>
      </c>
      <c r="AF45" s="65" t="s">
        <v>284</v>
      </c>
      <c r="AG45" s="65" t="s">
        <v>304</v>
      </c>
      <c r="AH45" s="65" t="s">
        <v>313</v>
      </c>
      <c r="AJ45" s="65"/>
      <c r="AK45" s="65" t="s">
        <v>290</v>
      </c>
      <c r="AL45" s="65" t="s">
        <v>333</v>
      </c>
      <c r="AM45" s="65" t="s">
        <v>284</v>
      </c>
      <c r="AN45" s="65" t="s">
        <v>335</v>
      </c>
      <c r="AO45" s="65" t="s">
        <v>337</v>
      </c>
      <c r="AQ45" s="65"/>
      <c r="AR45" s="65" t="s">
        <v>290</v>
      </c>
      <c r="AS45" s="65" t="s">
        <v>333</v>
      </c>
      <c r="AT45" s="65" t="s">
        <v>284</v>
      </c>
      <c r="AU45" s="65" t="s">
        <v>304</v>
      </c>
      <c r="AV45" s="65" t="s">
        <v>313</v>
      </c>
      <c r="AX45" s="65"/>
      <c r="AY45" s="65" t="s">
        <v>290</v>
      </c>
      <c r="AZ45" s="65" t="s">
        <v>277</v>
      </c>
      <c r="BA45" s="65" t="s">
        <v>284</v>
      </c>
      <c r="BB45" s="65" t="s">
        <v>335</v>
      </c>
      <c r="BC45" s="65" t="s">
        <v>313</v>
      </c>
      <c r="BE45" s="65"/>
      <c r="BF45" s="65" t="s">
        <v>334</v>
      </c>
      <c r="BG45" s="65" t="s">
        <v>277</v>
      </c>
      <c r="BH45" s="65" t="s">
        <v>284</v>
      </c>
      <c r="BI45" s="65" t="s">
        <v>304</v>
      </c>
      <c r="BJ45" s="65" t="s">
        <v>313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8.7096149999999994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4.8382034000000003</v>
      </c>
      <c r="O46" s="65" t="s">
        <v>325</v>
      </c>
      <c r="P46" s="65">
        <v>600</v>
      </c>
      <c r="Q46" s="65">
        <v>800</v>
      </c>
      <c r="R46" s="65">
        <v>0</v>
      </c>
      <c r="S46" s="65">
        <v>10000</v>
      </c>
      <c r="T46" s="65">
        <v>788.44182999999998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0.107881136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1.2724888000000001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84.522880000000001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40.916054000000003</v>
      </c>
      <c r="AX46" s="65" t="s">
        <v>326</v>
      </c>
      <c r="AY46" s="65"/>
      <c r="AZ46" s="65"/>
      <c r="BA46" s="65"/>
      <c r="BB46" s="65"/>
      <c r="BC46" s="65"/>
      <c r="BE46" s="65" t="s">
        <v>301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341</v>
      </c>
      <c r="B2" s="61" t="s">
        <v>342</v>
      </c>
      <c r="C2" s="61" t="s">
        <v>327</v>
      </c>
      <c r="D2" s="61">
        <v>57</v>
      </c>
      <c r="E2" s="61">
        <v>924.04285000000004</v>
      </c>
      <c r="F2" s="61">
        <v>119.76173</v>
      </c>
      <c r="G2" s="61">
        <v>18.771023</v>
      </c>
      <c r="H2" s="61">
        <v>8.2981359999999995</v>
      </c>
      <c r="I2" s="61">
        <v>10.472887999999999</v>
      </c>
      <c r="J2" s="61">
        <v>35.411445999999998</v>
      </c>
      <c r="K2" s="61">
        <v>16.979610000000001</v>
      </c>
      <c r="L2" s="61">
        <v>18.431835</v>
      </c>
      <c r="M2" s="61">
        <v>13.599788</v>
      </c>
      <c r="N2" s="61">
        <v>1.0440506000000001</v>
      </c>
      <c r="O2" s="61">
        <v>6.4923887000000002</v>
      </c>
      <c r="P2" s="61">
        <v>746.06384000000003</v>
      </c>
      <c r="Q2" s="61">
        <v>12.865885</v>
      </c>
      <c r="R2" s="61">
        <v>351.58548000000002</v>
      </c>
      <c r="S2" s="61">
        <v>81.8352</v>
      </c>
      <c r="T2" s="61">
        <v>3237.0043999999998</v>
      </c>
      <c r="U2" s="61">
        <v>2.6594376999999998</v>
      </c>
      <c r="V2" s="61">
        <v>9.7424964999999997</v>
      </c>
      <c r="W2" s="61">
        <v>235.31589</v>
      </c>
      <c r="X2" s="61">
        <v>65.510769999999994</v>
      </c>
      <c r="Y2" s="61">
        <v>0.70280540000000002</v>
      </c>
      <c r="Z2" s="61">
        <v>0.97417480000000001</v>
      </c>
      <c r="AA2" s="61">
        <v>9.594068</v>
      </c>
      <c r="AB2" s="61">
        <v>0.82233880000000004</v>
      </c>
      <c r="AC2" s="61">
        <v>347.01663000000002</v>
      </c>
      <c r="AD2" s="61">
        <v>6.3104690000000003</v>
      </c>
      <c r="AE2" s="61">
        <v>1.2648674</v>
      </c>
      <c r="AF2" s="61">
        <v>0.33422244000000001</v>
      </c>
      <c r="AG2" s="61">
        <v>309.97924999999998</v>
      </c>
      <c r="AH2" s="61">
        <v>201.33228</v>
      </c>
      <c r="AI2" s="61">
        <v>108.64696499999999</v>
      </c>
      <c r="AJ2" s="61">
        <v>605.50019999999995</v>
      </c>
      <c r="AK2" s="61">
        <v>2704.4540000000002</v>
      </c>
      <c r="AL2" s="61">
        <v>56.945180000000001</v>
      </c>
      <c r="AM2" s="61">
        <v>1700.2954999999999</v>
      </c>
      <c r="AN2" s="61">
        <v>83.484275999999994</v>
      </c>
      <c r="AO2" s="61">
        <v>8.7096149999999994</v>
      </c>
      <c r="AP2" s="61">
        <v>6.3527480000000001</v>
      </c>
      <c r="AQ2" s="61">
        <v>2.3568673000000002</v>
      </c>
      <c r="AR2" s="61">
        <v>4.8382034000000003</v>
      </c>
      <c r="AS2" s="61">
        <v>788.44182999999998</v>
      </c>
      <c r="AT2" s="61">
        <v>0.107881136</v>
      </c>
      <c r="AU2" s="61">
        <v>1.2724888000000001</v>
      </c>
      <c r="AV2" s="61">
        <v>84.522880000000001</v>
      </c>
      <c r="AW2" s="61">
        <v>40.916054000000003</v>
      </c>
      <c r="AX2" s="61">
        <v>0.13898479999999999</v>
      </c>
      <c r="AY2" s="61">
        <v>0.42261462999999999</v>
      </c>
      <c r="AZ2" s="61">
        <v>249.5934</v>
      </c>
      <c r="BA2" s="61">
        <v>18.288979000000001</v>
      </c>
      <c r="BB2" s="61">
        <v>5.3833393999999997</v>
      </c>
      <c r="BC2" s="61">
        <v>7.1556315000000001</v>
      </c>
      <c r="BD2" s="61">
        <v>5.7340429999999998</v>
      </c>
      <c r="BE2" s="61">
        <v>0.44773160000000001</v>
      </c>
      <c r="BF2" s="61">
        <v>1.2764195</v>
      </c>
      <c r="BG2" s="61">
        <v>4.5795576000000001E-4</v>
      </c>
      <c r="BH2" s="61">
        <v>4.8022760000000003E-3</v>
      </c>
      <c r="BI2" s="61">
        <v>3.6994444999999998E-3</v>
      </c>
      <c r="BJ2" s="61">
        <v>1.6854708999999999E-2</v>
      </c>
      <c r="BK2" s="61">
        <v>3.5227366999999997E-5</v>
      </c>
      <c r="BL2" s="61">
        <v>6.8888930000000001E-2</v>
      </c>
      <c r="BM2" s="61">
        <v>1.2492582000000001</v>
      </c>
      <c r="BN2" s="61">
        <v>0.25106117</v>
      </c>
      <c r="BO2" s="61">
        <v>23.894333</v>
      </c>
      <c r="BP2" s="61">
        <v>4.0351229999999996</v>
      </c>
      <c r="BQ2" s="61">
        <v>9.0057039999999997</v>
      </c>
      <c r="BR2" s="61">
        <v>31.926369000000001</v>
      </c>
      <c r="BS2" s="61">
        <v>11.923681999999999</v>
      </c>
      <c r="BT2" s="61">
        <v>2.8702054000000001</v>
      </c>
      <c r="BU2" s="61">
        <v>2.3812593999999999E-2</v>
      </c>
      <c r="BV2" s="61">
        <v>3.4546647E-2</v>
      </c>
      <c r="BW2" s="61">
        <v>0.24111626</v>
      </c>
      <c r="BX2" s="61">
        <v>0.69048719999999997</v>
      </c>
      <c r="BY2" s="61">
        <v>7.8911944999999997E-2</v>
      </c>
      <c r="BZ2" s="61">
        <v>3.0193845000000001E-4</v>
      </c>
      <c r="CA2" s="61">
        <v>0.80320809999999998</v>
      </c>
      <c r="CB2" s="61">
        <v>1.1144993000000001E-2</v>
      </c>
      <c r="CC2" s="61">
        <v>0.22088178999999999</v>
      </c>
      <c r="CD2" s="61">
        <v>1.249681</v>
      </c>
      <c r="CE2" s="61">
        <v>1.5098222499999999E-2</v>
      </c>
      <c r="CF2" s="61">
        <v>0.28178831999999998</v>
      </c>
      <c r="CG2" s="61">
        <v>0</v>
      </c>
      <c r="CH2" s="61">
        <v>3.6908916999999999E-2</v>
      </c>
      <c r="CI2" s="61">
        <v>2.5327988E-3</v>
      </c>
      <c r="CJ2" s="61">
        <v>2.8642954999999999</v>
      </c>
      <c r="CK2" s="61">
        <v>3.4771794000000001E-3</v>
      </c>
      <c r="CL2" s="61">
        <v>0.46061029999999997</v>
      </c>
      <c r="CM2" s="61">
        <v>1.2871907</v>
      </c>
      <c r="CN2" s="61">
        <v>890.09343999999999</v>
      </c>
      <c r="CO2" s="61">
        <v>1555.45</v>
      </c>
      <c r="CP2" s="61">
        <v>1088.4933000000001</v>
      </c>
      <c r="CQ2" s="61">
        <v>371.12822999999997</v>
      </c>
      <c r="CR2" s="61">
        <v>181.83337</v>
      </c>
      <c r="CS2" s="61">
        <v>144.48581999999999</v>
      </c>
      <c r="CT2" s="61">
        <v>869.85770000000002</v>
      </c>
      <c r="CU2" s="61">
        <v>555.96860000000004</v>
      </c>
      <c r="CV2" s="61">
        <v>424.69330000000002</v>
      </c>
      <c r="CW2" s="61">
        <v>674.45659999999998</v>
      </c>
      <c r="CX2" s="61">
        <v>177.85172</v>
      </c>
      <c r="CY2" s="61">
        <v>1110.9739</v>
      </c>
      <c r="CZ2" s="61">
        <v>592.73770000000002</v>
      </c>
      <c r="DA2" s="61">
        <v>1294.2302999999999</v>
      </c>
      <c r="DB2" s="61">
        <v>1237.3275000000001</v>
      </c>
      <c r="DC2" s="61">
        <v>1832.1706999999999</v>
      </c>
      <c r="DD2" s="61">
        <v>2897.7172999999998</v>
      </c>
      <c r="DE2" s="61">
        <v>731.59130000000005</v>
      </c>
      <c r="DF2" s="61">
        <v>1232.0681</v>
      </c>
      <c r="DG2" s="61">
        <v>706.60709999999995</v>
      </c>
      <c r="DH2" s="61">
        <v>56.676422000000002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18.288979000000001</v>
      </c>
      <c r="B6">
        <f>BB2</f>
        <v>5.3833393999999997</v>
      </c>
      <c r="C6">
        <f>BC2</f>
        <v>7.1556315000000001</v>
      </c>
      <c r="D6">
        <f>BD2</f>
        <v>5.7340429999999998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3" sqref="B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23235</v>
      </c>
      <c r="C2" s="56">
        <f ca="1">YEAR(TODAY())-YEAR(B2)+IF(TODAY()&gt;=DATE(YEAR(TODAY()),MONTH(B2),DAY(B2)),0,-1)</f>
        <v>58</v>
      </c>
      <c r="E2" s="52">
        <v>156.5</v>
      </c>
      <c r="F2" s="53" t="s">
        <v>275</v>
      </c>
      <c r="G2" s="52">
        <v>59.5</v>
      </c>
      <c r="H2" s="51" t="s">
        <v>40</v>
      </c>
      <c r="I2" s="72">
        <f>ROUND(G3/E3^2,1)</f>
        <v>24.3</v>
      </c>
    </row>
    <row r="3" spans="1:9" x14ac:dyDescent="0.3">
      <c r="E3" s="51">
        <f>E2/100</f>
        <v>1.5649999999999999</v>
      </c>
      <c r="F3" s="51" t="s">
        <v>39</v>
      </c>
      <c r="G3" s="51">
        <f>G2</f>
        <v>59.5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44299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이양자, ID : H1900665)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08월 31일 15:48:41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44299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58</v>
      </c>
      <c r="G12" s="137"/>
      <c r="H12" s="137"/>
      <c r="I12" s="137"/>
      <c r="K12" s="128">
        <f>'개인정보 및 신체계측 입력'!E2</f>
        <v>156.5</v>
      </c>
      <c r="L12" s="129"/>
      <c r="M12" s="122">
        <f>'개인정보 및 신체계측 입력'!G2</f>
        <v>59.5</v>
      </c>
      <c r="N12" s="123"/>
      <c r="O12" s="118" t="s">
        <v>270</v>
      </c>
      <c r="P12" s="112"/>
      <c r="Q12" s="115">
        <f>'개인정보 및 신체계측 입력'!I2</f>
        <v>24.3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이양자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68.850999999999999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10.791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20.358000000000001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0.8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12.7</v>
      </c>
      <c r="L72" s="36" t="s">
        <v>52</v>
      </c>
      <c r="M72" s="36">
        <f>ROUND('DRIs DATA'!K8,1)</f>
        <v>5.7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46.88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81.19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65.510000000000005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54.82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38.75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180.3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87.1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2021-09-01T02:12:14Z</dcterms:modified>
</cp:coreProperties>
</file>