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<sst xmlns="http://schemas.openxmlformats.org/spreadsheetml/2006/main" count="692" uniqueCount="344">
  <si>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</si>
  <si>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</si>
  <si>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</si>
  <si>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</si>
  <si>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</si>
  <si>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</si>
  <si>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</si>
  <si>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</si>
  <si>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</si>
  <si>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</si>
  <si>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</si>
  <si>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</si>
  <si>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</si>
  <si>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</si>
  <si>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</si>
  <si>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</si>
  <si>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</si>
  <si>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</si>
  <si>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</si>
  <si>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</si>
  <si>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</si>
  <si>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</si>
  <si>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</si>
  <si>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</si>
  <si>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</si>
  <si>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</si>
  <si>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</si>
  <si>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</si>
  <si>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</si>
  <si>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</si>
  <si>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</si>
  <si>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</si>
  <si>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</si>
  <si>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</si>
  <si>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</si>
  <si>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</si>
  <si>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</si>
  <si>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</si>
  <si>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</si>
  <si>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</si>
  <si>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</si>
  <si>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</si>
  <si>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</si>
  <si>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</si>
  <si>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</si>
  <si>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</si>
  <si>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</si>
  <si>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</si>
  <si>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</si>
  <si>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</si>
  <si>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</si>
  <si>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</si>
  <si>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</si>
  <si>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</si>
  <si>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</si>
  <si>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</si>
  <si>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</si>
  <si>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</si>
  <si>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</si>
  <si>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</si>
  <si>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</si>
  <si>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</si>
  <si>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</si>
  <si>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</si>
  <si>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</si>
  <si>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</si>
  <si>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</si>
  <si>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</si>
  <si>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</si>
  <si>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</si>
  <si>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</si>
  <si>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</si>
  <si>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</si>
  <si>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</si>
  <si>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</si>
  <si>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</si>
  <si>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</si>
  <si>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</si>
  <si>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</si>
  <si>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</si>
  <si>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</si>
  <si>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</si>
  <si>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</si>
  <si>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</si>
  <si>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</si>
  <si>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</si>
  <si>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</si>
  <si>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</si>
  <si>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</si>
  <si>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</si>
  <si>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</si>
  <si>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</si>
  <si>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</si>
  <si>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</si>
  <si>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</si>
  <si>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</si>
  <si>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</si>
  <si>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</si>
  <si>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</si>
  <si>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</si>
  <si>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</si>
  <si>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</si>
  <si>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</si>
  <si>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</si>
  <si>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</si>
  <si>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</si>
  <si>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</si>
  <si>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</si>
  <si>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</si>
  <si>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</si>
  <si>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</si>
  <si>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</si>
  <si>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</si>
  <si>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</si>
  <si>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</si>
  <si>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</si>
  <si>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</si>
  <si>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</si>
  <si>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</si>
  <si>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</si>
  <si>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</si>
  <si>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</si>
  <si>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</si>
  <si>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</si>
  <si>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</si>
  <si>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</si>
  <si>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</si>
  <si>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</si>
  <si>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</si>
  <si>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</si>
  <si>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</si>
  <si>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</si>
  <si>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</si>
  <si>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</si>
  <si>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</si>
  <si>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</si>
  <si>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</si>
  <si>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</si>
  <si>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</si>
  <si>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</si>
  <si>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</si>
  <si>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</si>
  <si>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</si>
  <si>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</si>
  <si>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</si>
  <si>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</si>
  <si>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</si>
  <si>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</si>
  <si>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</si>
  <si>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</si>
  <si>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</si>
  <si>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</si>
  <si>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</si>
  <si>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</si>
  <si>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</si>
  <si>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</si>
  <si>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</si>
  <si>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</si>
  <si>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</si>
  <si>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</si>
  <si>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</si>
  <si>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</si>
  <si>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</si>
  <si>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</si>
  <si>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</si>
  <si>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</si>
  <si>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</si>
  <si>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</si>
  <si>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</si>
  <si>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</si>
  <si>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</si>
  <si>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</si>
  <si>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</si>
  <si>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</si>
  <si>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</si>
  <si>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</si>
  <si>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</si>
  <si>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</si>
  <si>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</si>
  <si>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</si>
  <si>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</si>
  <si>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</si>
  <si>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</si>
  <si>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</si>
  <si>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</si>
  <si>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</si>
  <si>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</si>
  <si>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</si>
  <si>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</si>
  <si>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</si>
  <si>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</si>
  <si>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</si>
  <si>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</si>
  <si>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</si>
  <si>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</si>
  <si>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</si>
  <si>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</si>
  <si>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</si>
  <si>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</si>
  <si>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</si>
  <si>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</si>
  <si>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</si>
  <si>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</si>
  <si>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</si>
  <si>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</si>
  <si>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</si>
  <si>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</si>
  <si>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</si>
  <si>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</si>
  <si>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</si>
  <si>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</si>
  <si>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</si>
  <si>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</si>
  <si>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</si>
  <si>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</si>
  <si>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</si>
  <si>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</si>
  <si>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</si>
  <si>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</si>
  <si>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</si>
  <si>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</si>
  <si>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</si>
  <si>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</si>
  <si>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</si>
  <si>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</si>
  <si>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</si>
  <si>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</si>
  <si>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</si>
  <si>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</si>
  <si>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</si>
  <si>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</si>
  <si>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</si>
  <si>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</si>
  <si>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</si>
  <si>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</si>
  <si>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</si>
  <si>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</si>
  <si>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</si>
  <si>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</si>
  <si>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</si>
  <si>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</si>
  <si>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</si>
  <si>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</si>
  <si>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</si>
  <si>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</si>
  <si>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</si>
  <si>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</si>
  <si>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</si>
  <si>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</si>
  <si>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</si>
  <si>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</si>
  <si>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</si>
  <si>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</si>
  <si>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</si>
  <si>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</si>
  <si>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</si>
  <si>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</si>
  <si>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</si>
  <si>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</si>
  <si>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</si>
  <si>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</si>
  <si>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</si>
  <si>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</si>
  <si>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</si>
  <si>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</si>
  <si>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</si>
  <si>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</si>
  <si>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</si>
  <si>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</si>
  <si>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</si>
  <si>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</si>
  <si>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</si>
  <si>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</si>
  <si>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</si>
  <si>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</si>
  <si>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</si>
  <si>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</si>
  <si>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</si>
  <si>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</si>
  <si>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</si>
  <si>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</si>
  <si>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</si>
  <si>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</si>
  <si>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</si>
  <si>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</si>
  <si>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</si>
  <si>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</si>
  <si>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</si>
  <si>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</si>
  <si>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</si>
  <si>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</si>
  <si>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</si>
  <si>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</si>
  <si>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</si>
  <si>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</si>
  <si>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</si>
  <si>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</si>
  <si>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</si>
  <si>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</si>
  <si>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</si>
  <si>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</si>
  <si>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</si>
  <si>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</si>
  <si>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</si>
  <si>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</si>
  <si>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</si>
  <si>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</si>
  <si>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</si>
  <si>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</si>
  <si>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</si>
  <si>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</si>
  <si>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</si>
  <si>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</si>
  <si>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</si>
  <si>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</si>
  <si>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</si>
  <si>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</si>
  <si>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</si>
  <si>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</si>
  <si>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</si>
  <si>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</si>
  <si>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</si>
  <si>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</si>
  <si>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</si>
  <si>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</si>
  <si>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</si>
  <si>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</si>
  <si>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</si>
  <si>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F</t>
  </si>
  <si>
    <t>충분섭취량</t>
    <phoneticPr fontId="1" type="noConversion"/>
  </si>
  <si>
    <t>권장섭취량</t>
    <phoneticPr fontId="1" type="noConversion"/>
  </si>
  <si>
    <t>섭취량</t>
    <phoneticPr fontId="1" type="noConversion"/>
  </si>
  <si>
    <t>(설문지 : FFQ 95문항 설문지, 사용자 : 고아라, ID : H1900666)</t>
  </si>
  <si>
    <t>2021년 08월 31일 15:51:18</t>
  </si>
  <si>
    <t>불포화지방산</t>
    <phoneticPr fontId="1" type="noConversion"/>
  </si>
  <si>
    <t>식이섬유</t>
    <phoneticPr fontId="1" type="noConversion"/>
  </si>
  <si>
    <t>상한섭취량</t>
    <phoneticPr fontId="1" type="noConversion"/>
  </si>
  <si>
    <t>에너지(kcal)</t>
    <phoneticPr fontId="1" type="noConversion"/>
  </si>
  <si>
    <t>엽산</t>
    <phoneticPr fontId="1" type="noConversion"/>
  </si>
  <si>
    <t>섭취량</t>
    <phoneticPr fontId="1" type="noConversion"/>
  </si>
  <si>
    <t>충분섭취량</t>
    <phoneticPr fontId="1" type="noConversion"/>
  </si>
  <si>
    <t>크롬</t>
    <phoneticPr fontId="1" type="noConversion"/>
  </si>
  <si>
    <t>H1900666</t>
  </si>
  <si>
    <t>고아라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</si>
</sst>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68.323040000000006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3.3785414999999999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3.827048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1162.7277999999999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3944.3953000000001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195.96120999999999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141.46303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10.634461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3706.4812000000002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0.55246419999999996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2.6973950000000002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29.665175999999999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205.01405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77.357209999999995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5.4459999999999997</c:v>
                </c:pt>
                <c:pt idx="1">
                  <c:v>10.397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13.285469000000001</c:v>
                </c:pt>
                <c:pt idx="1">
                  <c:v>15.252765</c:v>
                </c:pt>
                <c:pt idx="2">
                  <c:v>13.297822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536.57360000000006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20.304600000000001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74.03</c:v>
                </c:pt>
                <c:pt idx="1">
                  <c:v>10.061999999999999</c:v>
                </c:pt>
                <c:pt idx="2">
                  <c:v>15.907999999999999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1898.5420999999999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199.05538999999999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585.50390000000004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5.5653110000000003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4723.2543999999998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18.291128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2.5707122999999998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272.26382000000001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1.5184858000000001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17.613503999999999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2.5707122999999998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595.08452999999997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10.625351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고아라, ID : H1900666)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15:51:18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1900</v>
      </c>
      <c r="C6" s="59">
        <f>'DRIs DATA 입력'!C6</f>
        <v>1898.5420999999999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68.323040000000006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29.665175999999999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74.03</v>
      </c>
      <c r="G8" s="59">
        <f>'DRIs DATA 입력'!G8</f>
        <v>10.061999999999999</v>
      </c>
      <c r="H8" s="59">
        <f>'DRIs DATA 입력'!H8</f>
        <v>15.907999999999999</v>
      </c>
      <c r="I8" s="46"/>
      <c r="J8" s="59" t="s">
        <v>215</v>
      </c>
      <c r="K8" s="59">
        <f>'DRIs DATA 입력'!K8</f>
        <v>5.4459999999999997</v>
      </c>
      <c r="L8" s="59">
        <f>'DRIs DATA 입력'!L8</f>
        <v>10.397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536.57360000000006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20.304600000000001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5.5653110000000003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272.26382000000001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199.05538999999999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1.7648691000000001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1.5184858000000001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17.613503999999999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2.5707122999999998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595.08452999999997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10.625351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3.3785414999999999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3.827048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585.50390000000004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1162.7277999999999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4723.2543999999998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3944.3953000000001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195.96120999999999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141.46303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18.291128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10.634461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3706.4812000000002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0.55246419999999996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2.6973950000000002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205.01405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77.357209999999995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7" sqref="H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304</v>
      </c>
      <c r="B1" s="61" t="s">
        <v>332</v>
      </c>
      <c r="G1" s="62" t="s">
        <v>305</v>
      </c>
      <c r="H1" s="61" t="s">
        <v>333</v>
      </c>
    </row>
    <row r="3" spans="1:27" x14ac:dyDescent="0.3">
      <c r="A3" s="71" t="s">
        <v>287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319</v>
      </c>
      <c r="F4" s="67"/>
      <c r="G4" s="67"/>
      <c r="H4" s="68"/>
      <c r="J4" s="66" t="s">
        <v>334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335</v>
      </c>
      <c r="V4" s="69"/>
      <c r="W4" s="69"/>
      <c r="X4" s="69"/>
      <c r="Y4" s="69"/>
      <c r="Z4" s="69"/>
    </row>
    <row r="5" spans="1:27" x14ac:dyDescent="0.3">
      <c r="A5" s="65"/>
      <c r="B5" s="65" t="s">
        <v>288</v>
      </c>
      <c r="C5" s="65" t="s">
        <v>315</v>
      </c>
      <c r="E5" s="65"/>
      <c r="F5" s="65" t="s">
        <v>49</v>
      </c>
      <c r="G5" s="65" t="s">
        <v>289</v>
      </c>
      <c r="H5" s="65" t="s">
        <v>45</v>
      </c>
      <c r="J5" s="65"/>
      <c r="K5" s="65" t="s">
        <v>320</v>
      </c>
      <c r="L5" s="65" t="s">
        <v>290</v>
      </c>
      <c r="N5" s="65"/>
      <c r="O5" s="65" t="s">
        <v>291</v>
      </c>
      <c r="P5" s="65" t="s">
        <v>277</v>
      </c>
      <c r="Q5" s="65" t="s">
        <v>285</v>
      </c>
      <c r="R5" s="65" t="s">
        <v>306</v>
      </c>
      <c r="S5" s="65" t="s">
        <v>315</v>
      </c>
      <c r="U5" s="65"/>
      <c r="V5" s="65" t="s">
        <v>291</v>
      </c>
      <c r="W5" s="65" t="s">
        <v>277</v>
      </c>
      <c r="X5" s="65" t="s">
        <v>285</v>
      </c>
      <c r="Y5" s="65" t="s">
        <v>336</v>
      </c>
      <c r="Z5" s="65" t="s">
        <v>315</v>
      </c>
    </row>
    <row r="6" spans="1:27" x14ac:dyDescent="0.3">
      <c r="A6" s="65" t="s">
        <v>337</v>
      </c>
      <c r="B6" s="65">
        <v>1900</v>
      </c>
      <c r="C6" s="65">
        <v>1898.5420999999999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307</v>
      </c>
      <c r="O6" s="65">
        <v>40</v>
      </c>
      <c r="P6" s="65">
        <v>50</v>
      </c>
      <c r="Q6" s="65">
        <v>0</v>
      </c>
      <c r="R6" s="65">
        <v>0</v>
      </c>
      <c r="S6" s="65">
        <v>68.323040000000006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29.665175999999999</v>
      </c>
    </row>
    <row r="7" spans="1:27" x14ac:dyDescent="0.3">
      <c r="E7" s="65" t="s">
        <v>292</v>
      </c>
      <c r="F7" s="65">
        <v>65</v>
      </c>
      <c r="G7" s="65">
        <v>30</v>
      </c>
      <c r="H7" s="65">
        <v>20</v>
      </c>
      <c r="J7" s="65" t="s">
        <v>292</v>
      </c>
      <c r="K7" s="65">
        <v>1</v>
      </c>
      <c r="L7" s="65">
        <v>10</v>
      </c>
    </row>
    <row r="8" spans="1:27" x14ac:dyDescent="0.3">
      <c r="E8" s="65" t="s">
        <v>308</v>
      </c>
      <c r="F8" s="65">
        <v>74.03</v>
      </c>
      <c r="G8" s="65">
        <v>10.061999999999999</v>
      </c>
      <c r="H8" s="65">
        <v>15.907999999999999</v>
      </c>
      <c r="J8" s="65" t="s">
        <v>308</v>
      </c>
      <c r="K8" s="65">
        <v>5.4459999999999997</v>
      </c>
      <c r="L8" s="65">
        <v>10.397</v>
      </c>
    </row>
    <row r="13" spans="1:27" x14ac:dyDescent="0.3">
      <c r="A13" s="70" t="s">
        <v>309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293</v>
      </c>
      <c r="B14" s="69"/>
      <c r="C14" s="69"/>
      <c r="D14" s="69"/>
      <c r="E14" s="69"/>
      <c r="F14" s="69"/>
      <c r="H14" s="69" t="s">
        <v>294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310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291</v>
      </c>
      <c r="C15" s="65" t="s">
        <v>277</v>
      </c>
      <c r="D15" s="65" t="s">
        <v>285</v>
      </c>
      <c r="E15" s="65" t="s">
        <v>306</v>
      </c>
      <c r="F15" s="65" t="s">
        <v>315</v>
      </c>
      <c r="H15" s="65"/>
      <c r="I15" s="65" t="s">
        <v>291</v>
      </c>
      <c r="J15" s="65" t="s">
        <v>277</v>
      </c>
      <c r="K15" s="65" t="s">
        <v>285</v>
      </c>
      <c r="L15" s="65" t="s">
        <v>306</v>
      </c>
      <c r="M15" s="65" t="s">
        <v>315</v>
      </c>
      <c r="O15" s="65"/>
      <c r="P15" s="65" t="s">
        <v>291</v>
      </c>
      <c r="Q15" s="65" t="s">
        <v>277</v>
      </c>
      <c r="R15" s="65" t="s">
        <v>329</v>
      </c>
      <c r="S15" s="65" t="s">
        <v>306</v>
      </c>
      <c r="T15" s="65" t="s">
        <v>315</v>
      </c>
      <c r="V15" s="65"/>
      <c r="W15" s="65" t="s">
        <v>291</v>
      </c>
      <c r="X15" s="65" t="s">
        <v>277</v>
      </c>
      <c r="Y15" s="65" t="s">
        <v>285</v>
      </c>
      <c r="Z15" s="65" t="s">
        <v>306</v>
      </c>
      <c r="AA15" s="65" t="s">
        <v>315</v>
      </c>
    </row>
    <row r="16" spans="1:27" x14ac:dyDescent="0.3">
      <c r="A16" s="65" t="s">
        <v>311</v>
      </c>
      <c r="B16" s="65">
        <v>450</v>
      </c>
      <c r="C16" s="65">
        <v>650</v>
      </c>
      <c r="D16" s="65">
        <v>0</v>
      </c>
      <c r="E16" s="65">
        <v>3000</v>
      </c>
      <c r="F16" s="65">
        <v>536.57360000000006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20.304600000000001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5.5653110000000003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272.26382000000001</v>
      </c>
    </row>
    <row r="23" spans="1:62" x14ac:dyDescent="0.3">
      <c r="A23" s="70" t="s">
        <v>312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321</v>
      </c>
      <c r="B24" s="69"/>
      <c r="C24" s="69"/>
      <c r="D24" s="69"/>
      <c r="E24" s="69"/>
      <c r="F24" s="69"/>
      <c r="H24" s="69" t="s">
        <v>295</v>
      </c>
      <c r="I24" s="69"/>
      <c r="J24" s="69"/>
      <c r="K24" s="69"/>
      <c r="L24" s="69"/>
      <c r="M24" s="69"/>
      <c r="O24" s="69" t="s">
        <v>313</v>
      </c>
      <c r="P24" s="69"/>
      <c r="Q24" s="69"/>
      <c r="R24" s="69"/>
      <c r="S24" s="69"/>
      <c r="T24" s="69"/>
      <c r="V24" s="69" t="s">
        <v>322</v>
      </c>
      <c r="W24" s="69"/>
      <c r="X24" s="69"/>
      <c r="Y24" s="69"/>
      <c r="Z24" s="69"/>
      <c r="AA24" s="69"/>
      <c r="AC24" s="69" t="s">
        <v>314</v>
      </c>
      <c r="AD24" s="69"/>
      <c r="AE24" s="69"/>
      <c r="AF24" s="69"/>
      <c r="AG24" s="69"/>
      <c r="AH24" s="69"/>
      <c r="AJ24" s="69" t="s">
        <v>338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296</v>
      </c>
      <c r="AY24" s="69"/>
      <c r="AZ24" s="69"/>
      <c r="BA24" s="69"/>
      <c r="BB24" s="69"/>
      <c r="BC24" s="69"/>
      <c r="BE24" s="69" t="s">
        <v>297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291</v>
      </c>
      <c r="C25" s="65" t="s">
        <v>277</v>
      </c>
      <c r="D25" s="65" t="s">
        <v>285</v>
      </c>
      <c r="E25" s="65" t="s">
        <v>306</v>
      </c>
      <c r="F25" s="65" t="s">
        <v>339</v>
      </c>
      <c r="H25" s="65"/>
      <c r="I25" s="65" t="s">
        <v>291</v>
      </c>
      <c r="J25" s="65" t="s">
        <v>277</v>
      </c>
      <c r="K25" s="65" t="s">
        <v>285</v>
      </c>
      <c r="L25" s="65" t="s">
        <v>306</v>
      </c>
      <c r="M25" s="65" t="s">
        <v>339</v>
      </c>
      <c r="O25" s="65"/>
      <c r="P25" s="65" t="s">
        <v>291</v>
      </c>
      <c r="Q25" s="65" t="s">
        <v>277</v>
      </c>
      <c r="R25" s="65" t="s">
        <v>285</v>
      </c>
      <c r="S25" s="65" t="s">
        <v>306</v>
      </c>
      <c r="T25" s="65" t="s">
        <v>315</v>
      </c>
      <c r="V25" s="65"/>
      <c r="W25" s="65" t="s">
        <v>291</v>
      </c>
      <c r="X25" s="65" t="s">
        <v>277</v>
      </c>
      <c r="Y25" s="65" t="s">
        <v>340</v>
      </c>
      <c r="Z25" s="65" t="s">
        <v>306</v>
      </c>
      <c r="AA25" s="65" t="s">
        <v>315</v>
      </c>
      <c r="AC25" s="65"/>
      <c r="AD25" s="65" t="s">
        <v>291</v>
      </c>
      <c r="AE25" s="65" t="s">
        <v>277</v>
      </c>
      <c r="AF25" s="65" t="s">
        <v>285</v>
      </c>
      <c r="AG25" s="65" t="s">
        <v>306</v>
      </c>
      <c r="AH25" s="65" t="s">
        <v>315</v>
      </c>
      <c r="AJ25" s="65"/>
      <c r="AK25" s="65" t="s">
        <v>291</v>
      </c>
      <c r="AL25" s="65" t="s">
        <v>277</v>
      </c>
      <c r="AM25" s="65" t="s">
        <v>285</v>
      </c>
      <c r="AN25" s="65" t="s">
        <v>306</v>
      </c>
      <c r="AO25" s="65" t="s">
        <v>315</v>
      </c>
      <c r="AQ25" s="65"/>
      <c r="AR25" s="65" t="s">
        <v>291</v>
      </c>
      <c r="AS25" s="65" t="s">
        <v>277</v>
      </c>
      <c r="AT25" s="65" t="s">
        <v>285</v>
      </c>
      <c r="AU25" s="65" t="s">
        <v>306</v>
      </c>
      <c r="AV25" s="65" t="s">
        <v>315</v>
      </c>
      <c r="AX25" s="65"/>
      <c r="AY25" s="65" t="s">
        <v>291</v>
      </c>
      <c r="AZ25" s="65" t="s">
        <v>277</v>
      </c>
      <c r="BA25" s="65" t="s">
        <v>285</v>
      </c>
      <c r="BB25" s="65" t="s">
        <v>306</v>
      </c>
      <c r="BC25" s="65" t="s">
        <v>315</v>
      </c>
      <c r="BE25" s="65"/>
      <c r="BF25" s="65" t="s">
        <v>291</v>
      </c>
      <c r="BG25" s="65" t="s">
        <v>277</v>
      </c>
      <c r="BH25" s="65" t="s">
        <v>340</v>
      </c>
      <c r="BI25" s="65" t="s">
        <v>306</v>
      </c>
      <c r="BJ25" s="65" t="s">
        <v>315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199.05538999999999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1.7648691000000001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1.5184858000000001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17.613503999999999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2.5707122999999998</v>
      </c>
      <c r="AJ26" s="65" t="s">
        <v>323</v>
      </c>
      <c r="AK26" s="65">
        <v>320</v>
      </c>
      <c r="AL26" s="65">
        <v>400</v>
      </c>
      <c r="AM26" s="65">
        <v>0</v>
      </c>
      <c r="AN26" s="65">
        <v>1000</v>
      </c>
      <c r="AO26" s="65">
        <v>595.08452999999997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10.625351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3.3785414999999999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3.827048</v>
      </c>
    </row>
    <row r="33" spans="1:68" x14ac:dyDescent="0.3">
      <c r="A33" s="70" t="s">
        <v>298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324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316</v>
      </c>
      <c r="W34" s="69"/>
      <c r="X34" s="69"/>
      <c r="Y34" s="69"/>
      <c r="Z34" s="69"/>
      <c r="AA34" s="69"/>
      <c r="AC34" s="69" t="s">
        <v>299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291</v>
      </c>
      <c r="C35" s="65" t="s">
        <v>277</v>
      </c>
      <c r="D35" s="65" t="s">
        <v>285</v>
      </c>
      <c r="E35" s="65" t="s">
        <v>306</v>
      </c>
      <c r="F35" s="65" t="s">
        <v>331</v>
      </c>
      <c r="H35" s="65"/>
      <c r="I35" s="65" t="s">
        <v>291</v>
      </c>
      <c r="J35" s="65" t="s">
        <v>277</v>
      </c>
      <c r="K35" s="65" t="s">
        <v>285</v>
      </c>
      <c r="L35" s="65" t="s">
        <v>306</v>
      </c>
      <c r="M35" s="65" t="s">
        <v>315</v>
      </c>
      <c r="O35" s="65"/>
      <c r="P35" s="65" t="s">
        <v>291</v>
      </c>
      <c r="Q35" s="65" t="s">
        <v>277</v>
      </c>
      <c r="R35" s="65" t="s">
        <v>285</v>
      </c>
      <c r="S35" s="65" t="s">
        <v>306</v>
      </c>
      <c r="T35" s="65" t="s">
        <v>315</v>
      </c>
      <c r="V35" s="65"/>
      <c r="W35" s="65" t="s">
        <v>291</v>
      </c>
      <c r="X35" s="65" t="s">
        <v>277</v>
      </c>
      <c r="Y35" s="65" t="s">
        <v>285</v>
      </c>
      <c r="Z35" s="65" t="s">
        <v>306</v>
      </c>
      <c r="AA35" s="65" t="s">
        <v>315</v>
      </c>
      <c r="AC35" s="65"/>
      <c r="AD35" s="65" t="s">
        <v>291</v>
      </c>
      <c r="AE35" s="65" t="s">
        <v>277</v>
      </c>
      <c r="AF35" s="65" t="s">
        <v>285</v>
      </c>
      <c r="AG35" s="65" t="s">
        <v>306</v>
      </c>
      <c r="AH35" s="65" t="s">
        <v>315</v>
      </c>
      <c r="AJ35" s="65"/>
      <c r="AK35" s="65" t="s">
        <v>291</v>
      </c>
      <c r="AL35" s="65" t="s">
        <v>277</v>
      </c>
      <c r="AM35" s="65" t="s">
        <v>285</v>
      </c>
      <c r="AN35" s="65" t="s">
        <v>306</v>
      </c>
      <c r="AO35" s="65" t="s">
        <v>315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585.50390000000004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1162.7277999999999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4723.2543999999998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3944.3953000000001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195.96120999999999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141.46303</v>
      </c>
    </row>
    <row r="43" spans="1:68" x14ac:dyDescent="0.3">
      <c r="A43" s="70" t="s">
        <v>317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318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300</v>
      </c>
      <c r="P44" s="69"/>
      <c r="Q44" s="69"/>
      <c r="R44" s="69"/>
      <c r="S44" s="69"/>
      <c r="T44" s="69"/>
      <c r="V44" s="69" t="s">
        <v>301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325</v>
      </c>
      <c r="AK44" s="69"/>
      <c r="AL44" s="69"/>
      <c r="AM44" s="69"/>
      <c r="AN44" s="69"/>
      <c r="AO44" s="69"/>
      <c r="AQ44" s="69" t="s">
        <v>302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341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291</v>
      </c>
      <c r="C45" s="65" t="s">
        <v>330</v>
      </c>
      <c r="D45" s="65" t="s">
        <v>285</v>
      </c>
      <c r="E45" s="65" t="s">
        <v>306</v>
      </c>
      <c r="F45" s="65" t="s">
        <v>315</v>
      </c>
      <c r="H45" s="65"/>
      <c r="I45" s="65" t="s">
        <v>291</v>
      </c>
      <c r="J45" s="65" t="s">
        <v>277</v>
      </c>
      <c r="K45" s="65" t="s">
        <v>285</v>
      </c>
      <c r="L45" s="65" t="s">
        <v>306</v>
      </c>
      <c r="M45" s="65" t="s">
        <v>315</v>
      </c>
      <c r="O45" s="65"/>
      <c r="P45" s="65" t="s">
        <v>291</v>
      </c>
      <c r="Q45" s="65" t="s">
        <v>277</v>
      </c>
      <c r="R45" s="65" t="s">
        <v>285</v>
      </c>
      <c r="S45" s="65" t="s">
        <v>306</v>
      </c>
      <c r="T45" s="65" t="s">
        <v>315</v>
      </c>
      <c r="V45" s="65"/>
      <c r="W45" s="65" t="s">
        <v>291</v>
      </c>
      <c r="X45" s="65" t="s">
        <v>277</v>
      </c>
      <c r="Y45" s="65" t="s">
        <v>285</v>
      </c>
      <c r="Z45" s="65" t="s">
        <v>306</v>
      </c>
      <c r="AA45" s="65" t="s">
        <v>315</v>
      </c>
      <c r="AC45" s="65"/>
      <c r="AD45" s="65" t="s">
        <v>291</v>
      </c>
      <c r="AE45" s="65" t="s">
        <v>277</v>
      </c>
      <c r="AF45" s="65" t="s">
        <v>285</v>
      </c>
      <c r="AG45" s="65" t="s">
        <v>306</v>
      </c>
      <c r="AH45" s="65" t="s">
        <v>315</v>
      </c>
      <c r="AJ45" s="65"/>
      <c r="AK45" s="65" t="s">
        <v>291</v>
      </c>
      <c r="AL45" s="65" t="s">
        <v>330</v>
      </c>
      <c r="AM45" s="65" t="s">
        <v>285</v>
      </c>
      <c r="AN45" s="65" t="s">
        <v>306</v>
      </c>
      <c r="AO45" s="65" t="s">
        <v>315</v>
      </c>
      <c r="AQ45" s="65"/>
      <c r="AR45" s="65" t="s">
        <v>291</v>
      </c>
      <c r="AS45" s="65" t="s">
        <v>277</v>
      </c>
      <c r="AT45" s="65" t="s">
        <v>285</v>
      </c>
      <c r="AU45" s="65" t="s">
        <v>306</v>
      </c>
      <c r="AV45" s="65" t="s">
        <v>315</v>
      </c>
      <c r="AX45" s="65"/>
      <c r="AY45" s="65" t="s">
        <v>291</v>
      </c>
      <c r="AZ45" s="65" t="s">
        <v>277</v>
      </c>
      <c r="BA45" s="65" t="s">
        <v>285</v>
      </c>
      <c r="BB45" s="65" t="s">
        <v>306</v>
      </c>
      <c r="BC45" s="65" t="s">
        <v>315</v>
      </c>
      <c r="BE45" s="65"/>
      <c r="BF45" s="65" t="s">
        <v>291</v>
      </c>
      <c r="BG45" s="65" t="s">
        <v>277</v>
      </c>
      <c r="BH45" s="65" t="s">
        <v>285</v>
      </c>
      <c r="BI45" s="65" t="s">
        <v>306</v>
      </c>
      <c r="BJ45" s="65" t="s">
        <v>315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18.291128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10.634461</v>
      </c>
      <c r="O46" s="65" t="s">
        <v>326</v>
      </c>
      <c r="P46" s="65">
        <v>600</v>
      </c>
      <c r="Q46" s="65">
        <v>800</v>
      </c>
      <c r="R46" s="65">
        <v>0</v>
      </c>
      <c r="S46" s="65">
        <v>10000</v>
      </c>
      <c r="T46" s="65">
        <v>3706.4812000000002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0.55246419999999996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2.6973950000000002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205.01405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77.357209999999995</v>
      </c>
      <c r="AX46" s="65" t="s">
        <v>327</v>
      </c>
      <c r="AY46" s="65"/>
      <c r="AZ46" s="65"/>
      <c r="BA46" s="65"/>
      <c r="BB46" s="65"/>
      <c r="BC46" s="65"/>
      <c r="BE46" s="65" t="s">
        <v>303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5" sqref="F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342</v>
      </c>
      <c r="B2" s="61" t="s">
        <v>343</v>
      </c>
      <c r="C2" s="61" t="s">
        <v>328</v>
      </c>
      <c r="D2" s="61">
        <v>38</v>
      </c>
      <c r="E2" s="61">
        <v>1898.5420999999999</v>
      </c>
      <c r="F2" s="61">
        <v>317.95499999999998</v>
      </c>
      <c r="G2" s="61">
        <v>43.215218</v>
      </c>
      <c r="H2" s="61">
        <v>23.802969000000001</v>
      </c>
      <c r="I2" s="61">
        <v>19.412248999999999</v>
      </c>
      <c r="J2" s="61">
        <v>68.323040000000006</v>
      </c>
      <c r="K2" s="61">
        <v>31.68571</v>
      </c>
      <c r="L2" s="61">
        <v>36.637329999999999</v>
      </c>
      <c r="M2" s="61">
        <v>29.665175999999999</v>
      </c>
      <c r="N2" s="61">
        <v>3.4513322999999998</v>
      </c>
      <c r="O2" s="61">
        <v>16.899498000000001</v>
      </c>
      <c r="P2" s="61">
        <v>1810.0648000000001</v>
      </c>
      <c r="Q2" s="61">
        <v>24.645187</v>
      </c>
      <c r="R2" s="61">
        <v>536.57360000000006</v>
      </c>
      <c r="S2" s="61">
        <v>136.32603</v>
      </c>
      <c r="T2" s="61">
        <v>4802.97</v>
      </c>
      <c r="U2" s="61">
        <v>5.5653110000000003</v>
      </c>
      <c r="V2" s="61">
        <v>20.304600000000001</v>
      </c>
      <c r="W2" s="61">
        <v>272.26382000000001</v>
      </c>
      <c r="X2" s="61">
        <v>199.05538999999999</v>
      </c>
      <c r="Y2" s="61">
        <v>1.7648691000000001</v>
      </c>
      <c r="Z2" s="61">
        <v>1.5184858000000001</v>
      </c>
      <c r="AA2" s="61">
        <v>17.613503999999999</v>
      </c>
      <c r="AB2" s="61">
        <v>2.5707122999999998</v>
      </c>
      <c r="AC2" s="61">
        <v>595.08452999999997</v>
      </c>
      <c r="AD2" s="61">
        <v>10.625351</v>
      </c>
      <c r="AE2" s="61">
        <v>3.3785414999999999</v>
      </c>
      <c r="AF2" s="61">
        <v>3.827048</v>
      </c>
      <c r="AG2" s="61">
        <v>585.50390000000004</v>
      </c>
      <c r="AH2" s="61">
        <v>299.53203999999999</v>
      </c>
      <c r="AI2" s="61">
        <v>285.97185999999999</v>
      </c>
      <c r="AJ2" s="61">
        <v>1162.7277999999999</v>
      </c>
      <c r="AK2" s="61">
        <v>4723.2543999999998</v>
      </c>
      <c r="AL2" s="61">
        <v>195.96120999999999</v>
      </c>
      <c r="AM2" s="61">
        <v>3944.3953000000001</v>
      </c>
      <c r="AN2" s="61">
        <v>141.46303</v>
      </c>
      <c r="AO2" s="61">
        <v>18.291128</v>
      </c>
      <c r="AP2" s="61">
        <v>14.261115999999999</v>
      </c>
      <c r="AQ2" s="61">
        <v>4.0300130000000003</v>
      </c>
      <c r="AR2" s="61">
        <v>10.634461</v>
      </c>
      <c r="AS2" s="61">
        <v>3706.4812000000002</v>
      </c>
      <c r="AT2" s="61">
        <v>0.55246419999999996</v>
      </c>
      <c r="AU2" s="61">
        <v>2.6973950000000002</v>
      </c>
      <c r="AV2" s="61">
        <v>205.01405</v>
      </c>
      <c r="AW2" s="61">
        <v>77.357209999999995</v>
      </c>
      <c r="AX2" s="61">
        <v>0.20172108999999999</v>
      </c>
      <c r="AY2" s="61">
        <v>1.0822293999999999</v>
      </c>
      <c r="AZ2" s="61">
        <v>299.87725999999998</v>
      </c>
      <c r="BA2" s="61">
        <v>41.859898000000001</v>
      </c>
      <c r="BB2" s="61">
        <v>13.285469000000001</v>
      </c>
      <c r="BC2" s="61">
        <v>15.252765</v>
      </c>
      <c r="BD2" s="61">
        <v>13.297822</v>
      </c>
      <c r="BE2" s="61">
        <v>1.0571523</v>
      </c>
      <c r="BF2" s="61">
        <v>3.3284695000000002</v>
      </c>
      <c r="BG2" s="61">
        <v>6.9387240000000003E-3</v>
      </c>
      <c r="BH2" s="61">
        <v>3.4117403999999997E-2</v>
      </c>
      <c r="BI2" s="61">
        <v>2.5592342000000001E-2</v>
      </c>
      <c r="BJ2" s="61">
        <v>8.7630769999999997E-2</v>
      </c>
      <c r="BK2" s="61">
        <v>5.3374800000000001E-4</v>
      </c>
      <c r="BL2" s="61">
        <v>0.22403838000000001</v>
      </c>
      <c r="BM2" s="61">
        <v>2.8380420000000002</v>
      </c>
      <c r="BN2" s="61">
        <v>0.58249989999999996</v>
      </c>
      <c r="BO2" s="61">
        <v>38.275239999999997</v>
      </c>
      <c r="BP2" s="61">
        <v>7.0729050000000004</v>
      </c>
      <c r="BQ2" s="61">
        <v>12.372348000000001</v>
      </c>
      <c r="BR2" s="61">
        <v>46.494297000000003</v>
      </c>
      <c r="BS2" s="61">
        <v>20.707889999999999</v>
      </c>
      <c r="BT2" s="61">
        <v>5.8927674000000003</v>
      </c>
      <c r="BU2" s="61">
        <v>6.2428490000000003E-2</v>
      </c>
      <c r="BV2" s="61">
        <v>7.2958380000000003E-2</v>
      </c>
      <c r="BW2" s="61">
        <v>0.45686683</v>
      </c>
      <c r="BX2" s="61">
        <v>1.2973903</v>
      </c>
      <c r="BY2" s="61">
        <v>0.12311538</v>
      </c>
      <c r="BZ2" s="61">
        <v>8.7327533000000005E-4</v>
      </c>
      <c r="CA2" s="61">
        <v>0.8583904</v>
      </c>
      <c r="CB2" s="61">
        <v>4.0674053000000002E-2</v>
      </c>
      <c r="CC2" s="61">
        <v>0.23640451000000001</v>
      </c>
      <c r="CD2" s="61">
        <v>2.4739528000000002</v>
      </c>
      <c r="CE2" s="61">
        <v>5.998796E-2</v>
      </c>
      <c r="CF2" s="61">
        <v>0.63628640000000003</v>
      </c>
      <c r="CG2" s="61">
        <v>4.9500000000000003E-7</v>
      </c>
      <c r="CH2" s="61">
        <v>6.9541939999999997E-2</v>
      </c>
      <c r="CI2" s="61">
        <v>6.3704699999999996E-3</v>
      </c>
      <c r="CJ2" s="61">
        <v>5.4117312000000002</v>
      </c>
      <c r="CK2" s="61">
        <v>8.4398779999999996E-3</v>
      </c>
      <c r="CL2" s="61">
        <v>0.74896569999999996</v>
      </c>
      <c r="CM2" s="61">
        <v>2.522761</v>
      </c>
      <c r="CN2" s="61">
        <v>1967.7351000000001</v>
      </c>
      <c r="CO2" s="61">
        <v>3433.1057000000001</v>
      </c>
      <c r="CP2" s="61">
        <v>2376.2946999999999</v>
      </c>
      <c r="CQ2" s="61">
        <v>874.66692999999998</v>
      </c>
      <c r="CR2" s="61">
        <v>390.91775999999999</v>
      </c>
      <c r="CS2" s="61">
        <v>371.84609999999998</v>
      </c>
      <c r="CT2" s="61">
        <v>1908.5364</v>
      </c>
      <c r="CU2" s="61">
        <v>1294.5246999999999</v>
      </c>
      <c r="CV2" s="61">
        <v>1111.1998000000001</v>
      </c>
      <c r="CW2" s="61">
        <v>1498.8635999999999</v>
      </c>
      <c r="CX2" s="61">
        <v>459.46985000000001</v>
      </c>
      <c r="CY2" s="61">
        <v>2415.5527000000002</v>
      </c>
      <c r="CZ2" s="61">
        <v>1329.1539</v>
      </c>
      <c r="DA2" s="61">
        <v>2789.1273999999999</v>
      </c>
      <c r="DB2" s="61">
        <v>2626.0043999999998</v>
      </c>
      <c r="DC2" s="61">
        <v>4199.2456000000002</v>
      </c>
      <c r="DD2" s="61">
        <v>6821.8364000000001</v>
      </c>
      <c r="DE2" s="61">
        <v>1536.5913</v>
      </c>
      <c r="DF2" s="61">
        <v>2811.1855</v>
      </c>
      <c r="DG2" s="61">
        <v>1630.7065</v>
      </c>
      <c r="DH2" s="61">
        <v>130.66427999999999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41.859898000000001</v>
      </c>
      <c r="B6">
        <f>BB2</f>
        <v>13.285469000000001</v>
      </c>
      <c r="C6">
        <f>BC2</f>
        <v>15.252765</v>
      </c>
      <c r="D6">
        <f>BD2</f>
        <v>13.297822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6" sqref="E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30468</v>
      </c>
      <c r="C2" s="56">
        <f ca="1">YEAR(TODAY())-YEAR(B2)+IF(TODAY()&gt;=DATE(YEAR(TODAY()),MONTH(B2),DAY(B2)),0,-1)</f>
        <v>38</v>
      </c>
      <c r="E2" s="52">
        <v>171.1</v>
      </c>
      <c r="F2" s="53" t="s">
        <v>275</v>
      </c>
      <c r="G2" s="52">
        <v>49.4</v>
      </c>
      <c r="H2" s="51" t="s">
        <v>40</v>
      </c>
      <c r="I2" s="72">
        <f>ROUND(G3/E3^2,1)</f>
        <v>16.899999999999999</v>
      </c>
    </row>
    <row r="3" spans="1:9" x14ac:dyDescent="0.3">
      <c r="E3" s="51">
        <f>E2/100</f>
        <v>1.7109999999999999</v>
      </c>
      <c r="F3" s="51" t="s">
        <v>39</v>
      </c>
      <c r="G3" s="51">
        <f>G2</f>
        <v>49.4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고아라, ID : H1900666)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15:51:18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44300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38</v>
      </c>
      <c r="G12" s="137"/>
      <c r="H12" s="137"/>
      <c r="I12" s="137"/>
      <c r="K12" s="128">
        <f>'개인정보 및 신체계측 입력'!E2</f>
        <v>171.1</v>
      </c>
      <c r="L12" s="129"/>
      <c r="M12" s="122">
        <f>'개인정보 및 신체계측 입력'!G2</f>
        <v>49.4</v>
      </c>
      <c r="N12" s="123"/>
      <c r="O12" s="118" t="s">
        <v>270</v>
      </c>
      <c r="P12" s="112"/>
      <c r="Q12" s="115">
        <f>'개인정보 및 신체계측 입력'!I2</f>
        <v>16.899999999999999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고아라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74.03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10.061999999999999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15.907999999999999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10.4</v>
      </c>
      <c r="L72" s="36" t="s">
        <v>52</v>
      </c>
      <c r="M72" s="36">
        <f>ROUND('DRIs DATA'!K8,1)</f>
        <v>5.4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71.540000000000006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169.21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199.06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171.38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73.19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314.88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182.91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2021-09-01T02:14:40Z</dcterms:modified>
</cp:coreProperties>
</file>