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<sst xmlns="http://schemas.openxmlformats.org/spreadsheetml/2006/main" count="692" uniqueCount="351">
  <si>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</si>
  <si>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</si>
  <si>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</si>
  <si>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</si>
  <si>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</si>
  <si>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</si>
  <si>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</si>
  <si>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</si>
  <si>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</si>
  <si>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</si>
  <si>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</si>
  <si>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</si>
  <si>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</si>
  <si>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</si>
  <si>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</si>
  <si>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</si>
  <si>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</si>
  <si>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</si>
  <si>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</si>
  <si>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</si>
  <si>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</si>
  <si>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</si>
  <si>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</si>
  <si>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</si>
  <si>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</si>
  <si>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</si>
  <si>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</si>
  <si>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</si>
  <si>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</si>
  <si>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</si>
  <si>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</si>
  <si>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</si>
  <si>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</si>
  <si>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</si>
  <si>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</si>
  <si>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</si>
  <si>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</si>
  <si>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</si>
  <si>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</si>
  <si>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</si>
  <si>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</si>
  <si>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</si>
  <si>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</si>
  <si>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</si>
  <si>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</si>
  <si>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</si>
  <si>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</si>
  <si>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</si>
  <si>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</si>
  <si>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</si>
  <si>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</si>
  <si>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</si>
  <si>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</si>
  <si>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</si>
  <si>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</si>
  <si>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</si>
  <si>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</si>
  <si>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</si>
  <si>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</si>
  <si>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</si>
  <si>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</si>
  <si>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</si>
  <si>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</si>
  <si>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</si>
  <si>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</si>
  <si>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</si>
  <si>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</si>
  <si>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</si>
  <si>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</si>
  <si>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</si>
  <si>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</si>
  <si>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</si>
  <si>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</si>
  <si>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</si>
  <si>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</si>
  <si>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</si>
  <si>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</si>
  <si>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</si>
  <si>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</si>
  <si>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</si>
  <si>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</si>
  <si>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</si>
  <si>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</si>
  <si>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</si>
  <si>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</si>
  <si>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</si>
  <si>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</si>
  <si>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</si>
  <si>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</si>
  <si>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</si>
  <si>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</si>
  <si>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</si>
  <si>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</si>
  <si>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</si>
  <si>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</si>
  <si>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</si>
  <si>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</si>
  <si>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</si>
  <si>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</si>
  <si>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</si>
  <si>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</si>
  <si>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</si>
  <si>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</si>
  <si>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</si>
  <si>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</si>
  <si>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</si>
  <si>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</si>
  <si>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</si>
  <si>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</si>
  <si>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</si>
  <si>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</si>
  <si>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</si>
  <si>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</si>
  <si>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</si>
  <si>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</si>
  <si>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</si>
  <si>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</si>
  <si>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</si>
  <si>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</si>
  <si>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</si>
  <si>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</si>
  <si>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</si>
  <si>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</si>
  <si>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</si>
  <si>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</si>
  <si>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</si>
  <si>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</si>
  <si>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</si>
  <si>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</si>
  <si>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</si>
  <si>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</si>
  <si>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</si>
  <si>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</si>
  <si>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</si>
  <si>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</si>
  <si>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</si>
  <si>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</si>
  <si>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</si>
  <si>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</si>
  <si>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</si>
  <si>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</si>
  <si>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</si>
  <si>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</si>
  <si>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</si>
  <si>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</si>
  <si>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</si>
  <si>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</si>
  <si>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</si>
  <si>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</si>
  <si>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</si>
  <si>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</si>
  <si>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</si>
  <si>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</si>
  <si>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</si>
  <si>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</si>
  <si>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</si>
  <si>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</si>
  <si>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</si>
  <si>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</si>
  <si>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</si>
  <si>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</si>
  <si>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</si>
  <si>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</si>
  <si>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</si>
  <si>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</si>
  <si>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</si>
  <si>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</si>
  <si>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</si>
  <si>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</si>
  <si>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</si>
  <si>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</si>
  <si>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</si>
  <si>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</si>
  <si>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</si>
  <si>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</si>
  <si>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</si>
  <si>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</si>
  <si>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</si>
  <si>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</si>
  <si>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</si>
  <si>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</si>
  <si>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</si>
  <si>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</si>
  <si>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</si>
  <si>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</si>
  <si>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</si>
  <si>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</si>
  <si>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</si>
  <si>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</si>
  <si>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</si>
  <si>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</si>
  <si>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</si>
  <si>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</si>
  <si>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</si>
  <si>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</si>
  <si>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</si>
  <si>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</si>
  <si>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</si>
  <si>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</si>
  <si>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</si>
  <si>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</si>
  <si>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</si>
  <si>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</si>
  <si>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</si>
  <si>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</si>
  <si>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</si>
  <si>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</si>
  <si>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</si>
  <si>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</si>
  <si>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</si>
  <si>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</si>
  <si>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</si>
  <si>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</si>
  <si>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</si>
  <si>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</si>
  <si>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</si>
  <si>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</si>
  <si>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</si>
  <si>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</si>
  <si>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</si>
  <si>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</si>
  <si>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</si>
  <si>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</si>
  <si>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</si>
  <si>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</si>
  <si>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</si>
  <si>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</si>
  <si>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</si>
  <si>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</si>
  <si>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</si>
  <si>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</si>
  <si>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</si>
  <si>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</si>
  <si>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</si>
  <si>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</si>
  <si>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</si>
  <si>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</si>
  <si>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</si>
  <si>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</si>
  <si>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</si>
  <si>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</si>
  <si>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</si>
  <si>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</si>
  <si>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</si>
  <si>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</si>
  <si>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</si>
  <si>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</si>
  <si>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</si>
  <si>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</si>
  <si>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</si>
  <si>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</si>
  <si>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</si>
  <si>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</si>
  <si>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</si>
  <si>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</si>
  <si>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</si>
  <si>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</si>
  <si>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</si>
  <si>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</si>
  <si>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</si>
  <si>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</si>
  <si>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</si>
  <si>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</si>
  <si>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</si>
  <si>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</si>
  <si>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</si>
  <si>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</si>
  <si>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</si>
  <si>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</si>
  <si>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</si>
  <si>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</si>
  <si>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</si>
  <si>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</si>
  <si>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</si>
  <si>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</si>
  <si>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</si>
  <si>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</si>
  <si>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</si>
  <si>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</si>
  <si>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</si>
  <si>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</si>
  <si>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식이섬유</t>
    <phoneticPr fontId="1" type="noConversion"/>
  </si>
  <si>
    <t>충분섭취량</t>
    <phoneticPr fontId="1" type="noConversion"/>
  </si>
  <si>
    <t>지방</t>
    <phoneticPr fontId="1" type="noConversion"/>
  </si>
  <si>
    <t>평균필요량</t>
    <phoneticPr fontId="1" type="noConversion"/>
  </si>
  <si>
    <t>티아민</t>
    <phoneticPr fontId="1" type="noConversion"/>
  </si>
  <si>
    <t>염소</t>
    <phoneticPr fontId="1" type="noConversion"/>
  </si>
  <si>
    <t>셀레늄</t>
    <phoneticPr fontId="1" type="noConversion"/>
  </si>
  <si>
    <t>정보</t>
    <phoneticPr fontId="1" type="noConversion"/>
  </si>
  <si>
    <t>M</t>
  </si>
  <si>
    <t>상한섭취량</t>
    <phoneticPr fontId="1" type="noConversion"/>
  </si>
  <si>
    <t>섭취비율</t>
    <phoneticPr fontId="1" type="noConversion"/>
  </si>
  <si>
    <t>리보플라빈</t>
    <phoneticPr fontId="1" type="noConversion"/>
  </si>
  <si>
    <t>섭취량</t>
    <phoneticPr fontId="1" type="noConversion"/>
  </si>
  <si>
    <t>미량 무기질</t>
    <phoneticPr fontId="1" type="noConversion"/>
  </si>
  <si>
    <t>몰리브덴(ug/일)</t>
    <phoneticPr fontId="1" type="noConversion"/>
  </si>
  <si>
    <t>(설문지 : FFQ 95문항 설문지, 사용자 : 강길상, ID : H1900669)</t>
  </si>
  <si>
    <t>출력시각</t>
    <phoneticPr fontId="1" type="noConversion"/>
  </si>
  <si>
    <t>2021년 08월 31일 16:02:39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</si>
  <si>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</si>
  <si>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</si>
  <si>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</si>
  <si>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</si>
  <si>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</si>
  <si>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</si>
  <si>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</si>
  <si>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</si>
  <si>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</si>
  <si>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</si>
  <si>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</si>
  <si>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</si>
  <si>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</si>
  <si>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</si>
  <si>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</si>
  <si>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</si>
  <si>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</si>
  <si>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</si>
  <si>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</si>
  <si>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</si>
  <si>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</si>
  <si>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</si>
  <si>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</si>
  <si>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</si>
  <si>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</si>
  <si>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평균필요량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</si>
  <si>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</si>
  <si>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</si>
  <si>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</si>
  <si>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</si>
  <si>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</si>
  <si>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</si>
  <si>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</si>
  <si>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</si>
  <si>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</si>
  <si>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</si>
  <si>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</si>
  <si>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</si>
  <si>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</si>
  <si>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</si>
  <si>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</si>
  <si>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</si>
  <si>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</si>
  <si>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</si>
  <si>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</si>
  <si>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</si>
  <si>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</si>
  <si>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충분섭취량</t>
    <phoneticPr fontId="1" type="noConversion"/>
  </si>
  <si>
    <t>구리(ug/일)</t>
    <phoneticPr fontId="1" type="noConversion"/>
  </si>
  <si>
    <t>크롬(ug/일)</t>
    <phoneticPr fontId="1" type="noConversion"/>
  </si>
  <si>
    <t>H1900669</t>
  </si>
  <si>
    <t>강길상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</si>
</sst>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50.240200000000002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1.7904736000000001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4.5077379999999998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973.28905999999995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3078.0124999999998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209.35042999999999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78.954700000000003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9.545204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505.00797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1.6724432000000001E-2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3.4839313000000001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26.332854999999999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240.86546000000001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70.299239999999998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14.859</c:v>
                </c:pt>
                <c:pt idx="1">
                  <c:v>7.891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6.278543</c:v>
                </c:pt>
                <c:pt idx="1">
                  <c:v>6.1450852999999999</c:v>
                </c:pt>
                <c:pt idx="2">
                  <c:v>6.5190786999999997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639.45939999999996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17.753723000000001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79.802000000000007</c:v>
                </c:pt>
                <c:pt idx="1">
                  <c:v>7.0339999999999998</c:v>
                </c:pt>
                <c:pt idx="2">
                  <c:v>13.164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1668.7289000000001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131.07762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476.80327999999997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2.1236541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7376.1943000000001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11.716853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1.2960678000000001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273.17725000000002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1.2596107999999999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14.062101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1.2960678000000001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636.36329999999998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4.5846330000000002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강길상, ID : H1900669)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16:02:39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2400</v>
      </c>
      <c r="C6" s="59">
        <f>'DRIs DATA 입력'!C6</f>
        <v>1668.7289000000001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50.240200000000002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26.332854999999999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79.802000000000007</v>
      </c>
      <c r="G8" s="59">
        <f>'DRIs DATA 입력'!G8</f>
        <v>7.0339999999999998</v>
      </c>
      <c r="H8" s="59">
        <f>'DRIs DATA 입력'!H8</f>
        <v>13.164</v>
      </c>
      <c r="I8" s="46"/>
      <c r="J8" s="59" t="s">
        <v>215</v>
      </c>
      <c r="K8" s="59">
        <f>'DRIs DATA 입력'!K8</f>
        <v>14.859</v>
      </c>
      <c r="L8" s="59">
        <f>'DRIs DATA 입력'!L8</f>
        <v>7.891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639.45939999999996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17.753723000000001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2.1236541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273.17725000000002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131.07762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1.7024968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1.2596107999999999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14.062101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1.2960678000000001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636.36329999999998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4.5846330000000002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1.7904736000000001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4.5077379999999998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476.80327999999997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973.28905999999995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7376.1943000000001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3078.0124999999998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209.35042999999999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78.954700000000003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11.716853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9.545204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505.00797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1.6724432000000001E-2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3.4839313000000001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240.86546000000001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70.299239999999998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61" sqref="O6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288</v>
      </c>
      <c r="B1" s="61" t="s">
        <v>296</v>
      </c>
      <c r="G1" s="62" t="s">
        <v>297</v>
      </c>
      <c r="H1" s="61" t="s">
        <v>298</v>
      </c>
    </row>
    <row r="3" spans="1:27" x14ac:dyDescent="0.3">
      <c r="A3" s="71" t="s">
        <v>299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300</v>
      </c>
      <c r="B4" s="69"/>
      <c r="C4" s="69"/>
      <c r="E4" s="66" t="s">
        <v>301</v>
      </c>
      <c r="F4" s="67"/>
      <c r="G4" s="67"/>
      <c r="H4" s="68"/>
      <c r="J4" s="66" t="s">
        <v>302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3">
      <c r="A5" s="65"/>
      <c r="B5" s="65" t="s">
        <v>303</v>
      </c>
      <c r="C5" s="65" t="s">
        <v>293</v>
      </c>
      <c r="E5" s="65"/>
      <c r="F5" s="65" t="s">
        <v>304</v>
      </c>
      <c r="G5" s="65" t="s">
        <v>283</v>
      </c>
      <c r="H5" s="65" t="s">
        <v>305</v>
      </c>
      <c r="J5" s="65"/>
      <c r="K5" s="65" t="s">
        <v>306</v>
      </c>
      <c r="L5" s="65" t="s">
        <v>307</v>
      </c>
      <c r="N5" s="65"/>
      <c r="O5" s="65" t="s">
        <v>284</v>
      </c>
      <c r="P5" s="65" t="s">
        <v>308</v>
      </c>
      <c r="Q5" s="65" t="s">
        <v>309</v>
      </c>
      <c r="R5" s="65" t="s">
        <v>290</v>
      </c>
      <c r="S5" s="65" t="s">
        <v>310</v>
      </c>
      <c r="U5" s="65"/>
      <c r="V5" s="65" t="s">
        <v>311</v>
      </c>
      <c r="W5" s="65" t="s">
        <v>308</v>
      </c>
      <c r="X5" s="65" t="s">
        <v>282</v>
      </c>
      <c r="Y5" s="65" t="s">
        <v>312</v>
      </c>
      <c r="Z5" s="65" t="s">
        <v>310</v>
      </c>
    </row>
    <row r="6" spans="1:27" x14ac:dyDescent="0.3">
      <c r="A6" s="65" t="s">
        <v>300</v>
      </c>
      <c r="B6" s="65">
        <v>2400</v>
      </c>
      <c r="C6" s="65">
        <v>1668.7289000000001</v>
      </c>
      <c r="E6" s="65" t="s">
        <v>313</v>
      </c>
      <c r="F6" s="65">
        <v>55</v>
      </c>
      <c r="G6" s="65">
        <v>15</v>
      </c>
      <c r="H6" s="65">
        <v>7</v>
      </c>
      <c r="J6" s="65" t="s">
        <v>314</v>
      </c>
      <c r="K6" s="65">
        <v>0.1</v>
      </c>
      <c r="L6" s="65">
        <v>4</v>
      </c>
      <c r="N6" s="65" t="s">
        <v>315</v>
      </c>
      <c r="O6" s="65">
        <v>50</v>
      </c>
      <c r="P6" s="65">
        <v>60</v>
      </c>
      <c r="Q6" s="65">
        <v>0</v>
      </c>
      <c r="R6" s="65">
        <v>0</v>
      </c>
      <c r="S6" s="65">
        <v>50.240200000000002</v>
      </c>
      <c r="U6" s="65" t="s">
        <v>316</v>
      </c>
      <c r="V6" s="65">
        <v>0</v>
      </c>
      <c r="W6" s="65">
        <v>0</v>
      </c>
      <c r="X6" s="65">
        <v>25</v>
      </c>
      <c r="Y6" s="65">
        <v>0</v>
      </c>
      <c r="Z6" s="65">
        <v>26.332854999999999</v>
      </c>
    </row>
    <row r="7" spans="1:27" x14ac:dyDescent="0.3">
      <c r="E7" s="65" t="s">
        <v>317</v>
      </c>
      <c r="F7" s="65">
        <v>65</v>
      </c>
      <c r="G7" s="65">
        <v>30</v>
      </c>
      <c r="H7" s="65">
        <v>20</v>
      </c>
      <c r="J7" s="65" t="s">
        <v>318</v>
      </c>
      <c r="K7" s="65">
        <v>1</v>
      </c>
      <c r="L7" s="65">
        <v>10</v>
      </c>
    </row>
    <row r="8" spans="1:27" x14ac:dyDescent="0.3">
      <c r="E8" s="65" t="s">
        <v>291</v>
      </c>
      <c r="F8" s="65">
        <v>79.802000000000007</v>
      </c>
      <c r="G8" s="65">
        <v>7.0339999999999998</v>
      </c>
      <c r="H8" s="65">
        <v>13.164</v>
      </c>
      <c r="J8" s="65" t="s">
        <v>319</v>
      </c>
      <c r="K8" s="65">
        <v>14.859</v>
      </c>
      <c r="L8" s="65">
        <v>7.891</v>
      </c>
    </row>
    <row r="13" spans="1:27" x14ac:dyDescent="0.3">
      <c r="A13" s="70" t="s">
        <v>320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321</v>
      </c>
      <c r="B14" s="69"/>
      <c r="C14" s="69"/>
      <c r="D14" s="69"/>
      <c r="E14" s="69"/>
      <c r="F14" s="69"/>
      <c r="H14" s="69" t="s">
        <v>322</v>
      </c>
      <c r="I14" s="69"/>
      <c r="J14" s="69"/>
      <c r="K14" s="69"/>
      <c r="L14" s="69"/>
      <c r="M14" s="69"/>
      <c r="O14" s="69" t="s">
        <v>278</v>
      </c>
      <c r="P14" s="69"/>
      <c r="Q14" s="69"/>
      <c r="R14" s="69"/>
      <c r="S14" s="69"/>
      <c r="T14" s="69"/>
      <c r="V14" s="69" t="s">
        <v>323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311</v>
      </c>
      <c r="C15" s="65" t="s">
        <v>308</v>
      </c>
      <c r="D15" s="65" t="s">
        <v>309</v>
      </c>
      <c r="E15" s="65" t="s">
        <v>312</v>
      </c>
      <c r="F15" s="65" t="s">
        <v>310</v>
      </c>
      <c r="H15" s="65"/>
      <c r="I15" s="65" t="s">
        <v>324</v>
      </c>
      <c r="J15" s="65" t="s">
        <v>308</v>
      </c>
      <c r="K15" s="65" t="s">
        <v>309</v>
      </c>
      <c r="L15" s="65" t="s">
        <v>290</v>
      </c>
      <c r="M15" s="65" t="s">
        <v>293</v>
      </c>
      <c r="O15" s="65"/>
      <c r="P15" s="65" t="s">
        <v>311</v>
      </c>
      <c r="Q15" s="65" t="s">
        <v>277</v>
      </c>
      <c r="R15" s="65" t="s">
        <v>309</v>
      </c>
      <c r="S15" s="65" t="s">
        <v>290</v>
      </c>
      <c r="T15" s="65" t="s">
        <v>310</v>
      </c>
      <c r="V15" s="65"/>
      <c r="W15" s="65" t="s">
        <v>311</v>
      </c>
      <c r="X15" s="65" t="s">
        <v>308</v>
      </c>
      <c r="Y15" s="65" t="s">
        <v>309</v>
      </c>
      <c r="Z15" s="65" t="s">
        <v>312</v>
      </c>
      <c r="AA15" s="65" t="s">
        <v>310</v>
      </c>
    </row>
    <row r="16" spans="1:27" x14ac:dyDescent="0.3">
      <c r="A16" s="65" t="s">
        <v>325</v>
      </c>
      <c r="B16" s="65">
        <v>550</v>
      </c>
      <c r="C16" s="65">
        <v>750</v>
      </c>
      <c r="D16" s="65">
        <v>0</v>
      </c>
      <c r="E16" s="65">
        <v>3000</v>
      </c>
      <c r="F16" s="65">
        <v>639.45939999999996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17.753723000000001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2.1236541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273.17725000000002</v>
      </c>
    </row>
    <row r="23" spans="1:62" x14ac:dyDescent="0.3">
      <c r="A23" s="70" t="s">
        <v>326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327</v>
      </c>
      <c r="B24" s="69"/>
      <c r="C24" s="69"/>
      <c r="D24" s="69"/>
      <c r="E24" s="69"/>
      <c r="F24" s="69"/>
      <c r="H24" s="69" t="s">
        <v>285</v>
      </c>
      <c r="I24" s="69"/>
      <c r="J24" s="69"/>
      <c r="K24" s="69"/>
      <c r="L24" s="69"/>
      <c r="M24" s="69"/>
      <c r="O24" s="69" t="s">
        <v>292</v>
      </c>
      <c r="P24" s="69"/>
      <c r="Q24" s="69"/>
      <c r="R24" s="69"/>
      <c r="S24" s="69"/>
      <c r="T24" s="69"/>
      <c r="V24" s="69" t="s">
        <v>328</v>
      </c>
      <c r="W24" s="69"/>
      <c r="X24" s="69"/>
      <c r="Y24" s="69"/>
      <c r="Z24" s="69"/>
      <c r="AA24" s="69"/>
      <c r="AC24" s="69" t="s">
        <v>329</v>
      </c>
      <c r="AD24" s="69"/>
      <c r="AE24" s="69"/>
      <c r="AF24" s="69"/>
      <c r="AG24" s="69"/>
      <c r="AH24" s="69"/>
      <c r="AJ24" s="69" t="s">
        <v>330</v>
      </c>
      <c r="AK24" s="69"/>
      <c r="AL24" s="69"/>
      <c r="AM24" s="69"/>
      <c r="AN24" s="69"/>
      <c r="AO24" s="69"/>
      <c r="AQ24" s="69" t="s">
        <v>331</v>
      </c>
      <c r="AR24" s="69"/>
      <c r="AS24" s="69"/>
      <c r="AT24" s="69"/>
      <c r="AU24" s="69"/>
      <c r="AV24" s="69"/>
      <c r="AX24" s="69" t="s">
        <v>332</v>
      </c>
      <c r="AY24" s="69"/>
      <c r="AZ24" s="69"/>
      <c r="BA24" s="69"/>
      <c r="BB24" s="69"/>
      <c r="BC24" s="69"/>
      <c r="BE24" s="69" t="s">
        <v>333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311</v>
      </c>
      <c r="C25" s="65" t="s">
        <v>308</v>
      </c>
      <c r="D25" s="65" t="s">
        <v>309</v>
      </c>
      <c r="E25" s="65" t="s">
        <v>290</v>
      </c>
      <c r="F25" s="65" t="s">
        <v>310</v>
      </c>
      <c r="H25" s="65"/>
      <c r="I25" s="65" t="s">
        <v>284</v>
      </c>
      <c r="J25" s="65" t="s">
        <v>308</v>
      </c>
      <c r="K25" s="65" t="s">
        <v>309</v>
      </c>
      <c r="L25" s="65" t="s">
        <v>290</v>
      </c>
      <c r="M25" s="65" t="s">
        <v>310</v>
      </c>
      <c r="O25" s="65"/>
      <c r="P25" s="65" t="s">
        <v>311</v>
      </c>
      <c r="Q25" s="65" t="s">
        <v>277</v>
      </c>
      <c r="R25" s="65" t="s">
        <v>282</v>
      </c>
      <c r="S25" s="65" t="s">
        <v>312</v>
      </c>
      <c r="T25" s="65" t="s">
        <v>310</v>
      </c>
      <c r="V25" s="65"/>
      <c r="W25" s="65" t="s">
        <v>311</v>
      </c>
      <c r="X25" s="65" t="s">
        <v>308</v>
      </c>
      <c r="Y25" s="65" t="s">
        <v>309</v>
      </c>
      <c r="Z25" s="65" t="s">
        <v>312</v>
      </c>
      <c r="AA25" s="65" t="s">
        <v>310</v>
      </c>
      <c r="AC25" s="65"/>
      <c r="AD25" s="65" t="s">
        <v>311</v>
      </c>
      <c r="AE25" s="65" t="s">
        <v>308</v>
      </c>
      <c r="AF25" s="65" t="s">
        <v>309</v>
      </c>
      <c r="AG25" s="65" t="s">
        <v>312</v>
      </c>
      <c r="AH25" s="65" t="s">
        <v>310</v>
      </c>
      <c r="AJ25" s="65"/>
      <c r="AK25" s="65" t="s">
        <v>311</v>
      </c>
      <c r="AL25" s="65" t="s">
        <v>308</v>
      </c>
      <c r="AM25" s="65" t="s">
        <v>282</v>
      </c>
      <c r="AN25" s="65" t="s">
        <v>312</v>
      </c>
      <c r="AO25" s="65" t="s">
        <v>310</v>
      </c>
      <c r="AQ25" s="65"/>
      <c r="AR25" s="65" t="s">
        <v>284</v>
      </c>
      <c r="AS25" s="65" t="s">
        <v>277</v>
      </c>
      <c r="AT25" s="65" t="s">
        <v>309</v>
      </c>
      <c r="AU25" s="65" t="s">
        <v>290</v>
      </c>
      <c r="AV25" s="65" t="s">
        <v>293</v>
      </c>
      <c r="AX25" s="65"/>
      <c r="AY25" s="65" t="s">
        <v>311</v>
      </c>
      <c r="AZ25" s="65" t="s">
        <v>308</v>
      </c>
      <c r="BA25" s="65" t="s">
        <v>309</v>
      </c>
      <c r="BB25" s="65" t="s">
        <v>290</v>
      </c>
      <c r="BC25" s="65" t="s">
        <v>293</v>
      </c>
      <c r="BE25" s="65"/>
      <c r="BF25" s="65" t="s">
        <v>311</v>
      </c>
      <c r="BG25" s="65" t="s">
        <v>308</v>
      </c>
      <c r="BH25" s="65" t="s">
        <v>309</v>
      </c>
      <c r="BI25" s="65" t="s">
        <v>312</v>
      </c>
      <c r="BJ25" s="65" t="s">
        <v>310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131.07762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1.7024968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1.2596107999999999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14.062101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1.2960678000000001</v>
      </c>
      <c r="AJ26" s="65" t="s">
        <v>334</v>
      </c>
      <c r="AK26" s="65">
        <v>320</v>
      </c>
      <c r="AL26" s="65">
        <v>400</v>
      </c>
      <c r="AM26" s="65">
        <v>0</v>
      </c>
      <c r="AN26" s="65">
        <v>1000</v>
      </c>
      <c r="AO26" s="65">
        <v>636.36329999999998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4.5846330000000002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1.7904736000000001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4.5077379999999998</v>
      </c>
    </row>
    <row r="33" spans="1:68" x14ac:dyDescent="0.3">
      <c r="A33" s="70" t="s">
        <v>335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336</v>
      </c>
      <c r="B34" s="69"/>
      <c r="C34" s="69"/>
      <c r="D34" s="69"/>
      <c r="E34" s="69"/>
      <c r="F34" s="69"/>
      <c r="H34" s="69" t="s">
        <v>337</v>
      </c>
      <c r="I34" s="69"/>
      <c r="J34" s="69"/>
      <c r="K34" s="69"/>
      <c r="L34" s="69"/>
      <c r="M34" s="69"/>
      <c r="O34" s="69" t="s">
        <v>338</v>
      </c>
      <c r="P34" s="69"/>
      <c r="Q34" s="69"/>
      <c r="R34" s="69"/>
      <c r="S34" s="69"/>
      <c r="T34" s="69"/>
      <c r="V34" s="69" t="s">
        <v>339</v>
      </c>
      <c r="W34" s="69"/>
      <c r="X34" s="69"/>
      <c r="Y34" s="69"/>
      <c r="Z34" s="69"/>
      <c r="AA34" s="69"/>
      <c r="AC34" s="69" t="s">
        <v>286</v>
      </c>
      <c r="AD34" s="69"/>
      <c r="AE34" s="69"/>
      <c r="AF34" s="69"/>
      <c r="AG34" s="69"/>
      <c r="AH34" s="69"/>
      <c r="AJ34" s="69" t="s">
        <v>279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311</v>
      </c>
      <c r="C35" s="65" t="s">
        <v>308</v>
      </c>
      <c r="D35" s="65" t="s">
        <v>309</v>
      </c>
      <c r="E35" s="65" t="s">
        <v>290</v>
      </c>
      <c r="F35" s="65" t="s">
        <v>293</v>
      </c>
      <c r="H35" s="65"/>
      <c r="I35" s="65" t="s">
        <v>311</v>
      </c>
      <c r="J35" s="65" t="s">
        <v>308</v>
      </c>
      <c r="K35" s="65" t="s">
        <v>309</v>
      </c>
      <c r="L35" s="65" t="s">
        <v>312</v>
      </c>
      <c r="M35" s="65" t="s">
        <v>310</v>
      </c>
      <c r="O35" s="65"/>
      <c r="P35" s="65" t="s">
        <v>311</v>
      </c>
      <c r="Q35" s="65" t="s">
        <v>308</v>
      </c>
      <c r="R35" s="65" t="s">
        <v>282</v>
      </c>
      <c r="S35" s="65" t="s">
        <v>312</v>
      </c>
      <c r="T35" s="65" t="s">
        <v>310</v>
      </c>
      <c r="V35" s="65"/>
      <c r="W35" s="65" t="s">
        <v>311</v>
      </c>
      <c r="X35" s="65" t="s">
        <v>308</v>
      </c>
      <c r="Y35" s="65" t="s">
        <v>309</v>
      </c>
      <c r="Z35" s="65" t="s">
        <v>290</v>
      </c>
      <c r="AA35" s="65" t="s">
        <v>310</v>
      </c>
      <c r="AC35" s="65"/>
      <c r="AD35" s="65" t="s">
        <v>311</v>
      </c>
      <c r="AE35" s="65" t="s">
        <v>308</v>
      </c>
      <c r="AF35" s="65" t="s">
        <v>309</v>
      </c>
      <c r="AG35" s="65" t="s">
        <v>312</v>
      </c>
      <c r="AH35" s="65" t="s">
        <v>293</v>
      </c>
      <c r="AJ35" s="65"/>
      <c r="AK35" s="65" t="s">
        <v>311</v>
      </c>
      <c r="AL35" s="65" t="s">
        <v>308</v>
      </c>
      <c r="AM35" s="65" t="s">
        <v>282</v>
      </c>
      <c r="AN35" s="65" t="s">
        <v>290</v>
      </c>
      <c r="AO35" s="65" t="s">
        <v>310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476.80327999999997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973.28905999999995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7376.1943000000001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3078.0124999999998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209.35042999999999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78.954700000000003</v>
      </c>
    </row>
    <row r="43" spans="1:68" x14ac:dyDescent="0.3">
      <c r="A43" s="70" t="s">
        <v>294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340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341</v>
      </c>
      <c r="P44" s="69"/>
      <c r="Q44" s="69"/>
      <c r="R44" s="69"/>
      <c r="S44" s="69"/>
      <c r="T44" s="69"/>
      <c r="V44" s="69" t="s">
        <v>342</v>
      </c>
      <c r="W44" s="69"/>
      <c r="X44" s="69"/>
      <c r="Y44" s="69"/>
      <c r="Z44" s="69"/>
      <c r="AA44" s="69"/>
      <c r="AC44" s="69" t="s">
        <v>343</v>
      </c>
      <c r="AD44" s="69"/>
      <c r="AE44" s="69"/>
      <c r="AF44" s="69"/>
      <c r="AG44" s="69"/>
      <c r="AH44" s="69"/>
      <c r="AJ44" s="69" t="s">
        <v>344</v>
      </c>
      <c r="AK44" s="69"/>
      <c r="AL44" s="69"/>
      <c r="AM44" s="69"/>
      <c r="AN44" s="69"/>
      <c r="AO44" s="69"/>
      <c r="AQ44" s="69" t="s">
        <v>287</v>
      </c>
      <c r="AR44" s="69"/>
      <c r="AS44" s="69"/>
      <c r="AT44" s="69"/>
      <c r="AU44" s="69"/>
      <c r="AV44" s="69"/>
      <c r="AX44" s="69" t="s">
        <v>280</v>
      </c>
      <c r="AY44" s="69"/>
      <c r="AZ44" s="69"/>
      <c r="BA44" s="69"/>
      <c r="BB44" s="69"/>
      <c r="BC44" s="69"/>
      <c r="BE44" s="69" t="s">
        <v>345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311</v>
      </c>
      <c r="C45" s="65" t="s">
        <v>308</v>
      </c>
      <c r="D45" s="65" t="s">
        <v>309</v>
      </c>
      <c r="E45" s="65" t="s">
        <v>312</v>
      </c>
      <c r="F45" s="65" t="s">
        <v>310</v>
      </c>
      <c r="H45" s="65"/>
      <c r="I45" s="65" t="s">
        <v>284</v>
      </c>
      <c r="J45" s="65" t="s">
        <v>277</v>
      </c>
      <c r="K45" s="65" t="s">
        <v>346</v>
      </c>
      <c r="L45" s="65" t="s">
        <v>290</v>
      </c>
      <c r="M45" s="65" t="s">
        <v>293</v>
      </c>
      <c r="O45" s="65"/>
      <c r="P45" s="65" t="s">
        <v>311</v>
      </c>
      <c r="Q45" s="65" t="s">
        <v>308</v>
      </c>
      <c r="R45" s="65" t="s">
        <v>309</v>
      </c>
      <c r="S45" s="65" t="s">
        <v>290</v>
      </c>
      <c r="T45" s="65" t="s">
        <v>310</v>
      </c>
      <c r="V45" s="65"/>
      <c r="W45" s="65" t="s">
        <v>284</v>
      </c>
      <c r="X45" s="65" t="s">
        <v>308</v>
      </c>
      <c r="Y45" s="65" t="s">
        <v>309</v>
      </c>
      <c r="Z45" s="65" t="s">
        <v>290</v>
      </c>
      <c r="AA45" s="65" t="s">
        <v>310</v>
      </c>
      <c r="AC45" s="65"/>
      <c r="AD45" s="65" t="s">
        <v>311</v>
      </c>
      <c r="AE45" s="65" t="s">
        <v>277</v>
      </c>
      <c r="AF45" s="65" t="s">
        <v>282</v>
      </c>
      <c r="AG45" s="65" t="s">
        <v>312</v>
      </c>
      <c r="AH45" s="65" t="s">
        <v>310</v>
      </c>
      <c r="AJ45" s="65"/>
      <c r="AK45" s="65" t="s">
        <v>311</v>
      </c>
      <c r="AL45" s="65" t="s">
        <v>308</v>
      </c>
      <c r="AM45" s="65" t="s">
        <v>309</v>
      </c>
      <c r="AN45" s="65" t="s">
        <v>312</v>
      </c>
      <c r="AO45" s="65" t="s">
        <v>310</v>
      </c>
      <c r="AQ45" s="65"/>
      <c r="AR45" s="65" t="s">
        <v>311</v>
      </c>
      <c r="AS45" s="65" t="s">
        <v>308</v>
      </c>
      <c r="AT45" s="65" t="s">
        <v>309</v>
      </c>
      <c r="AU45" s="65" t="s">
        <v>312</v>
      </c>
      <c r="AV45" s="65" t="s">
        <v>310</v>
      </c>
      <c r="AX45" s="65"/>
      <c r="AY45" s="65" t="s">
        <v>311</v>
      </c>
      <c r="AZ45" s="65" t="s">
        <v>308</v>
      </c>
      <c r="BA45" s="65" t="s">
        <v>282</v>
      </c>
      <c r="BB45" s="65" t="s">
        <v>312</v>
      </c>
      <c r="BC45" s="65" t="s">
        <v>310</v>
      </c>
      <c r="BE45" s="65"/>
      <c r="BF45" s="65" t="s">
        <v>311</v>
      </c>
      <c r="BG45" s="65" t="s">
        <v>308</v>
      </c>
      <c r="BH45" s="65" t="s">
        <v>309</v>
      </c>
      <c r="BI45" s="65" t="s">
        <v>290</v>
      </c>
      <c r="BJ45" s="65" t="s">
        <v>293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11.716853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9.545204</v>
      </c>
      <c r="O46" s="65" t="s">
        <v>347</v>
      </c>
      <c r="P46" s="65">
        <v>600</v>
      </c>
      <c r="Q46" s="65">
        <v>800</v>
      </c>
      <c r="R46" s="65">
        <v>0</v>
      </c>
      <c r="S46" s="65">
        <v>10000</v>
      </c>
      <c r="T46" s="65">
        <v>505.00797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1.6724432000000001E-2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3.4839313000000001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240.86546000000001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70.299239999999998</v>
      </c>
      <c r="AX46" s="65" t="s">
        <v>295</v>
      </c>
      <c r="AY46" s="65"/>
      <c r="AZ46" s="65"/>
      <c r="BA46" s="65"/>
      <c r="BB46" s="65"/>
      <c r="BC46" s="65"/>
      <c r="BE46" s="65" t="s">
        <v>348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8" sqref="F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349</v>
      </c>
      <c r="B2" s="61" t="s">
        <v>350</v>
      </c>
      <c r="C2" s="61" t="s">
        <v>289</v>
      </c>
      <c r="D2" s="61">
        <v>38</v>
      </c>
      <c r="E2" s="61">
        <v>1668.7289000000001</v>
      </c>
      <c r="F2" s="61">
        <v>304.57107999999999</v>
      </c>
      <c r="G2" s="61">
        <v>26.847159999999999</v>
      </c>
      <c r="H2" s="61">
        <v>15.621846</v>
      </c>
      <c r="I2" s="61">
        <v>11.225315</v>
      </c>
      <c r="J2" s="61">
        <v>50.240200000000002</v>
      </c>
      <c r="K2" s="61">
        <v>32.943379999999998</v>
      </c>
      <c r="L2" s="61">
        <v>17.296824000000001</v>
      </c>
      <c r="M2" s="61">
        <v>26.332854999999999</v>
      </c>
      <c r="N2" s="61">
        <v>2.0206685000000002</v>
      </c>
      <c r="O2" s="61">
        <v>15.242584000000001</v>
      </c>
      <c r="P2" s="61">
        <v>807.66809999999998</v>
      </c>
      <c r="Q2" s="61">
        <v>29.085605999999999</v>
      </c>
      <c r="R2" s="61">
        <v>639.45939999999996</v>
      </c>
      <c r="S2" s="61">
        <v>69.254745</v>
      </c>
      <c r="T2" s="61">
        <v>6842.4556000000002</v>
      </c>
      <c r="U2" s="61">
        <v>2.1236541</v>
      </c>
      <c r="V2" s="61">
        <v>17.753723000000001</v>
      </c>
      <c r="W2" s="61">
        <v>273.17725000000002</v>
      </c>
      <c r="X2" s="61">
        <v>131.07762</v>
      </c>
      <c r="Y2" s="61">
        <v>1.7024968</v>
      </c>
      <c r="Z2" s="61">
        <v>1.2596107999999999</v>
      </c>
      <c r="AA2" s="61">
        <v>14.062101</v>
      </c>
      <c r="AB2" s="61">
        <v>1.2960678000000001</v>
      </c>
      <c r="AC2" s="61">
        <v>636.36329999999998</v>
      </c>
      <c r="AD2" s="61">
        <v>4.5846330000000002</v>
      </c>
      <c r="AE2" s="61">
        <v>1.7904736000000001</v>
      </c>
      <c r="AF2" s="61">
        <v>4.5077379999999998</v>
      </c>
      <c r="AG2" s="61">
        <v>476.80327999999997</v>
      </c>
      <c r="AH2" s="61">
        <v>272.84384</v>
      </c>
      <c r="AI2" s="61">
        <v>203.95943</v>
      </c>
      <c r="AJ2" s="61">
        <v>973.28905999999995</v>
      </c>
      <c r="AK2" s="61">
        <v>7376.1943000000001</v>
      </c>
      <c r="AL2" s="61">
        <v>209.35042999999999</v>
      </c>
      <c r="AM2" s="61">
        <v>3078.0124999999998</v>
      </c>
      <c r="AN2" s="61">
        <v>78.954700000000003</v>
      </c>
      <c r="AO2" s="61">
        <v>11.716853</v>
      </c>
      <c r="AP2" s="61">
        <v>9.7018175000000006</v>
      </c>
      <c r="AQ2" s="61">
        <v>2.0150359</v>
      </c>
      <c r="AR2" s="61">
        <v>9.545204</v>
      </c>
      <c r="AS2" s="61">
        <v>505.00797</v>
      </c>
      <c r="AT2" s="61">
        <v>1.6724432000000001E-2</v>
      </c>
      <c r="AU2" s="61">
        <v>3.4839313000000001</v>
      </c>
      <c r="AV2" s="61">
        <v>240.86546000000001</v>
      </c>
      <c r="AW2" s="61">
        <v>70.299239999999998</v>
      </c>
      <c r="AX2" s="61">
        <v>9.7064269999999994E-2</v>
      </c>
      <c r="AY2" s="61">
        <v>0.64972739999999995</v>
      </c>
      <c r="AZ2" s="61">
        <v>189.97266999999999</v>
      </c>
      <c r="BA2" s="61">
        <v>18.968966999999999</v>
      </c>
      <c r="BB2" s="61">
        <v>6.278543</v>
      </c>
      <c r="BC2" s="61">
        <v>6.1450852999999999</v>
      </c>
      <c r="BD2" s="61">
        <v>6.5190786999999997</v>
      </c>
      <c r="BE2" s="61">
        <v>0.36702580000000001</v>
      </c>
      <c r="BF2" s="61">
        <v>2.0414162</v>
      </c>
      <c r="BG2" s="61">
        <v>1.1518281E-3</v>
      </c>
      <c r="BH2" s="61">
        <v>2.6943465999999999E-2</v>
      </c>
      <c r="BI2" s="61">
        <v>2.0275372999999999E-2</v>
      </c>
      <c r="BJ2" s="61">
        <v>6.7044489999999998E-2</v>
      </c>
      <c r="BK2" s="61">
        <v>8.8602166000000004E-5</v>
      </c>
      <c r="BL2" s="61">
        <v>0.56615746</v>
      </c>
      <c r="BM2" s="61">
        <v>6.3304453000000001</v>
      </c>
      <c r="BN2" s="61">
        <v>2.1876441999999998</v>
      </c>
      <c r="BO2" s="61">
        <v>93.946815000000001</v>
      </c>
      <c r="BP2" s="61">
        <v>18.970203000000001</v>
      </c>
      <c r="BQ2" s="61">
        <v>31.333963000000001</v>
      </c>
      <c r="BR2" s="61">
        <v>103.98362</v>
      </c>
      <c r="BS2" s="61">
        <v>13.913702000000001</v>
      </c>
      <c r="BT2" s="61">
        <v>25.647728000000001</v>
      </c>
      <c r="BU2" s="61">
        <v>5.5228259999999998E-3</v>
      </c>
      <c r="BV2" s="61">
        <v>4.5057014000000001E-3</v>
      </c>
      <c r="BW2" s="61">
        <v>1.6247885</v>
      </c>
      <c r="BX2" s="61">
        <v>1.6189251</v>
      </c>
      <c r="BY2" s="61">
        <v>6.2764249999999994E-2</v>
      </c>
      <c r="BZ2" s="61">
        <v>1.3886339000000001E-3</v>
      </c>
      <c r="CA2" s="61">
        <v>0.5999795</v>
      </c>
      <c r="CB2" s="61">
        <v>1.6582960999999999E-4</v>
      </c>
      <c r="CC2" s="61">
        <v>5.1257077999999998E-2</v>
      </c>
      <c r="CD2" s="61">
        <v>0.80682962999999996</v>
      </c>
      <c r="CE2" s="61">
        <v>2.4369376000000002E-2</v>
      </c>
      <c r="CF2" s="61">
        <v>7.4999919999999998E-2</v>
      </c>
      <c r="CG2" s="61">
        <v>4.9500000000000003E-7</v>
      </c>
      <c r="CH2" s="61">
        <v>1.1510340000000001E-2</v>
      </c>
      <c r="CI2" s="61">
        <v>2.5328759999999999E-3</v>
      </c>
      <c r="CJ2" s="61">
        <v>1.8867896</v>
      </c>
      <c r="CK2" s="61">
        <v>5.5635073000000002E-3</v>
      </c>
      <c r="CL2" s="61">
        <v>0.26885880000000001</v>
      </c>
      <c r="CM2" s="61">
        <v>5.7440324</v>
      </c>
      <c r="CN2" s="61">
        <v>1872.809</v>
      </c>
      <c r="CO2" s="61">
        <v>3205.7739999999999</v>
      </c>
      <c r="CP2" s="61">
        <v>1369.2212999999999</v>
      </c>
      <c r="CQ2" s="61">
        <v>632.07165999999995</v>
      </c>
      <c r="CR2" s="61">
        <v>316.46413999999999</v>
      </c>
      <c r="CS2" s="61">
        <v>470.24988000000002</v>
      </c>
      <c r="CT2" s="61">
        <v>1799.1071999999999</v>
      </c>
      <c r="CU2" s="61">
        <v>944.5181</v>
      </c>
      <c r="CV2" s="61">
        <v>1533.1043999999999</v>
      </c>
      <c r="CW2" s="61">
        <v>1023.2115</v>
      </c>
      <c r="CX2" s="61">
        <v>304.52764999999999</v>
      </c>
      <c r="CY2" s="61">
        <v>2605.9142999999999</v>
      </c>
      <c r="CZ2" s="61">
        <v>1195.0588</v>
      </c>
      <c r="DA2" s="61">
        <v>2627.6711</v>
      </c>
      <c r="DB2" s="61">
        <v>2871.8462</v>
      </c>
      <c r="DC2" s="61">
        <v>3658.2431999999999</v>
      </c>
      <c r="DD2" s="61">
        <v>5166.7110000000002</v>
      </c>
      <c r="DE2" s="61">
        <v>871.95460000000003</v>
      </c>
      <c r="DF2" s="61">
        <v>3389.4940000000001</v>
      </c>
      <c r="DG2" s="61">
        <v>1210.6822999999999</v>
      </c>
      <c r="DH2" s="61">
        <v>45.868220000000001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18.968966999999999</v>
      </c>
      <c r="B6">
        <f>BB2</f>
        <v>6.278543</v>
      </c>
      <c r="C6">
        <f>BC2</f>
        <v>6.1450852999999999</v>
      </c>
      <c r="D6">
        <f>BD2</f>
        <v>6.5190786999999997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30157</v>
      </c>
      <c r="C2" s="56">
        <f ca="1">YEAR(TODAY())-YEAR(B2)+IF(TODAY()&gt;=DATE(YEAR(TODAY()),MONTH(B2),DAY(B2)),0,-1)</f>
        <v>39</v>
      </c>
      <c r="E2" s="52">
        <v>178</v>
      </c>
      <c r="F2" s="53" t="s">
        <v>275</v>
      </c>
      <c r="G2" s="52">
        <v>75</v>
      </c>
      <c r="H2" s="51" t="s">
        <v>40</v>
      </c>
      <c r="I2" s="72">
        <f>ROUND(G3/E3^2,1)</f>
        <v>23.7</v>
      </c>
    </row>
    <row r="3" spans="1:9" x14ac:dyDescent="0.3">
      <c r="E3" s="51">
        <f>E2/100</f>
        <v>1.78</v>
      </c>
      <c r="F3" s="51" t="s">
        <v>39</v>
      </c>
      <c r="G3" s="51">
        <f>G2</f>
        <v>75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강길상, ID : H1900669)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16:02:39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39</v>
      </c>
      <c r="G12" s="137"/>
      <c r="H12" s="137"/>
      <c r="I12" s="137"/>
      <c r="K12" s="128">
        <f>'개인정보 및 신체계측 입력'!E2</f>
        <v>178</v>
      </c>
      <c r="L12" s="129"/>
      <c r="M12" s="122">
        <f>'개인정보 및 신체계측 입력'!G2</f>
        <v>75</v>
      </c>
      <c r="N12" s="123"/>
      <c r="O12" s="118" t="s">
        <v>270</v>
      </c>
      <c r="P12" s="112"/>
      <c r="Q12" s="115">
        <f>'개인정보 및 신체계측 입력'!I2</f>
        <v>23.7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강길상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79.802000000000007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7.0339999999999998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13.164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7.9</v>
      </c>
      <c r="L72" s="36" t="s">
        <v>52</v>
      </c>
      <c r="M72" s="36">
        <f>ROUND('DRIs DATA'!K8,1)</f>
        <v>14.9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85.26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147.94999999999999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131.08000000000001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86.4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59.6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491.75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117.17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2021-09-01T02:18:41Z</dcterms:modified>
</cp:coreProperties>
</file>