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<sst xmlns="http://schemas.openxmlformats.org/spreadsheetml/2006/main" count="692" uniqueCount="337">
  <si>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</si>
  <si>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</si>
  <si>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</si>
  <si>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</si>
  <si>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</si>
  <si>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</si>
  <si>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</si>
  <si>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</si>
  <si>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</si>
  <si>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</si>
  <si>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</si>
  <si>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</si>
  <si>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</si>
  <si>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</si>
  <si>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</si>
  <si>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</si>
  <si>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</si>
  <si>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</si>
  <si>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</si>
  <si>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</si>
  <si>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</si>
  <si>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</si>
  <si>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</si>
  <si>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</si>
  <si>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</si>
  <si>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</si>
  <si>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</si>
  <si>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</si>
  <si>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</si>
  <si>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</si>
  <si>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</si>
  <si>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</si>
  <si>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</si>
  <si>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</si>
  <si>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</si>
  <si>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</si>
  <si>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</si>
  <si>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</si>
  <si>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</si>
  <si>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</si>
  <si>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</si>
  <si>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</si>
  <si>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</si>
  <si>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</si>
  <si>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</si>
  <si>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</si>
  <si>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</si>
  <si>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</si>
  <si>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</si>
  <si>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</si>
  <si>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</si>
  <si>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</si>
  <si>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</si>
  <si>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</si>
  <si>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</si>
  <si>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</si>
  <si>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</si>
  <si>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</si>
  <si>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</si>
  <si>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</si>
  <si>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</si>
  <si>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</si>
  <si>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</si>
  <si>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</si>
  <si>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</si>
  <si>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</si>
  <si>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</si>
  <si>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</si>
  <si>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</si>
  <si>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</si>
  <si>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</si>
  <si>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</si>
  <si>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</si>
  <si>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</si>
  <si>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</si>
  <si>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</si>
  <si>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</si>
  <si>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</si>
  <si>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</si>
  <si>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</si>
  <si>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</si>
  <si>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</si>
  <si>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</si>
  <si>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</si>
  <si>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</si>
  <si>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</si>
  <si>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</si>
  <si>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</si>
  <si>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</si>
  <si>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</si>
  <si>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</si>
  <si>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</si>
  <si>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</si>
  <si>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</si>
  <si>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</si>
  <si>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</si>
  <si>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</si>
  <si>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</si>
  <si>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</si>
  <si>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</si>
  <si>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</si>
  <si>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</si>
  <si>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</si>
  <si>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</si>
  <si>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</si>
  <si>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</si>
  <si>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</si>
  <si>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</si>
  <si>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</si>
  <si>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</si>
  <si>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</si>
  <si>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</si>
  <si>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</si>
  <si>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</si>
  <si>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</si>
  <si>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</si>
  <si>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</si>
  <si>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</si>
  <si>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</si>
  <si>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</si>
  <si>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</si>
  <si>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</si>
  <si>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</si>
  <si>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</si>
  <si>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</si>
  <si>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</si>
  <si>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</si>
  <si>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</si>
  <si>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</si>
  <si>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</si>
  <si>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</si>
  <si>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</si>
  <si>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</si>
  <si>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</si>
  <si>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</si>
  <si>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</si>
  <si>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</si>
  <si>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</si>
  <si>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</si>
  <si>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</si>
  <si>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</si>
  <si>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</si>
  <si>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</si>
  <si>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</si>
  <si>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</si>
  <si>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</si>
  <si>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</si>
  <si>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</si>
  <si>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</si>
  <si>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</si>
  <si>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</si>
  <si>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</si>
  <si>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</si>
  <si>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</si>
  <si>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</si>
  <si>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</si>
  <si>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</si>
  <si>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</si>
  <si>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</si>
  <si>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</si>
  <si>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</si>
  <si>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</si>
  <si>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</si>
  <si>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</si>
  <si>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</si>
  <si>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</si>
  <si>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</si>
  <si>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</si>
  <si>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</si>
  <si>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</si>
  <si>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</si>
  <si>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</si>
  <si>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</si>
  <si>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</si>
  <si>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</si>
  <si>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</si>
  <si>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</si>
  <si>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</si>
  <si>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</si>
  <si>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</si>
  <si>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</si>
  <si>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</si>
  <si>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</si>
  <si>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</si>
  <si>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</si>
  <si>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</si>
  <si>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</si>
  <si>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</si>
  <si>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</si>
  <si>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</si>
  <si>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</si>
  <si>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</si>
  <si>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</si>
  <si>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</si>
  <si>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</si>
  <si>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</si>
  <si>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</si>
  <si>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</si>
  <si>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</si>
  <si>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</si>
  <si>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</si>
  <si>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</si>
  <si>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</si>
  <si>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</si>
  <si>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</si>
  <si>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</si>
  <si>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</si>
  <si>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</si>
  <si>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</si>
  <si>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</si>
  <si>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</si>
  <si>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</si>
  <si>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</si>
  <si>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</si>
  <si>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</si>
  <si>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</si>
  <si>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</si>
  <si>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</si>
  <si>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</si>
  <si>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</si>
  <si>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</si>
  <si>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</si>
  <si>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</si>
  <si>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</si>
  <si>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</si>
  <si>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</si>
  <si>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</si>
  <si>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</si>
  <si>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</si>
  <si>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</si>
  <si>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</si>
  <si>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</si>
  <si>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</si>
  <si>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</si>
  <si>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</si>
  <si>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</si>
  <si>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</si>
  <si>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</si>
  <si>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</si>
  <si>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</si>
  <si>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</si>
  <si>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</si>
  <si>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</si>
  <si>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</si>
  <si>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</si>
  <si>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</si>
  <si>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</si>
  <si>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</si>
  <si>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</si>
  <si>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</si>
  <si>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</si>
  <si>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</si>
  <si>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</si>
  <si>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</si>
  <si>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</si>
  <si>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</si>
  <si>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</si>
  <si>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</si>
  <si>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</si>
  <si>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</si>
  <si>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</si>
  <si>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</si>
  <si>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</si>
  <si>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</si>
  <si>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</si>
  <si>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</si>
  <si>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</si>
  <si>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</si>
  <si>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</si>
  <si>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</si>
  <si>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</si>
  <si>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</si>
  <si>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</si>
  <si>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</si>
  <si>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</si>
  <si>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</si>
  <si>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</si>
  <si>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</si>
  <si>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</si>
  <si>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</si>
  <si>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</si>
  <si>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</si>
  <si>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망간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</si>
  <si>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</si>
  <si>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</si>
  <si>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</si>
  <si>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</si>
  <si>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</si>
  <si>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</si>
  <si>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</si>
  <si>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</si>
  <si>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</si>
  <si>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</si>
  <si>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</si>
  <si>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</si>
  <si>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</si>
  <si>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</si>
  <si>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</si>
  <si>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</si>
  <si>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</si>
  <si>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</si>
  <si>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</si>
  <si>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</si>
  <si>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</si>
  <si>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</si>
  <si>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</si>
  <si>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</si>
  <si>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M</t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</si>
  <si>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</si>
  <si>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</si>
  <si>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</si>
  <si>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</si>
  <si>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</si>
  <si>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</si>
  <si>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</si>
  <si>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</si>
  <si>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</si>
  <si>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</si>
  <si>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섭취량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</si>
  <si>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</si>
  <si>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</si>
  <si>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</si>
  <si>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</si>
  <si>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</si>
  <si>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</si>
  <si>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</si>
  <si>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</si>
  <si>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</si>
  <si>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엽산(μg DFE/일)</t>
    <phoneticPr fontId="1" type="noConversion"/>
  </si>
  <si>
    <t>인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</si>
  <si>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</si>
  <si>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</si>
  <si>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</si>
  <si>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(설문지 : FFQ 95문항 설문지, 사용자 : 강병재, ID : H1900670)</t>
  </si>
  <si>
    <t>2021년 08월 31일 16:04:37</t>
  </si>
  <si>
    <t>H1900670</t>
  </si>
  <si>
    <t>강병재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</si>
</sst>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91.824036000000007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4.1356134000000004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1.7292023999999999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1808.2893999999999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7798.2430000000004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484.81723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236.25368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16.870718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1334.0208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2.4841186000000001E-2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6.5243909999999996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66.850740000000002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216.29813999999999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90.602980000000002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14.38</c:v>
                </c:pt>
                <c:pt idx="1">
                  <c:v>10.855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13.623281499999999</c:v>
                </c:pt>
                <c:pt idx="1">
                  <c:v>14.295782000000001</c:v>
                </c:pt>
                <c:pt idx="2">
                  <c:v>17.581410999999999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1730.7963999999999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43.232039999999998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72.8</c:v>
                </c:pt>
                <c:pt idx="1">
                  <c:v>11.18</c:v>
                </c:pt>
                <c:pt idx="2">
                  <c:v>16.02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2616.7854000000002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322.07382000000001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1341.2338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9.1873255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20067.062000000002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36.824756999999998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2.8340670000000001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907.60986000000003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3.0229385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26.712471000000001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2.8340670000000001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1541.059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7.6866709999999996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6" sqref="K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강병재, ID : H1900670)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16:04:37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2616.7854000000002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91.824036000000007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66.850740000000002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72.8</v>
      </c>
      <c r="G8" s="59">
        <f>'DRIs DATA 입력'!G8</f>
        <v>11.18</v>
      </c>
      <c r="H8" s="59">
        <f>'DRIs DATA 입력'!H8</f>
        <v>16.02</v>
      </c>
      <c r="I8" s="46"/>
      <c r="J8" s="59" t="s">
        <v>215</v>
      </c>
      <c r="K8" s="59">
        <f>'DRIs DATA 입력'!K8</f>
        <v>14.38</v>
      </c>
      <c r="L8" s="59">
        <f>'DRIs DATA 입력'!L8</f>
        <v>10.855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1730.7963999999999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43.232039999999998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9.1873255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907.60986000000003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322.07382000000001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3.7411547000000001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3.0229385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26.712471000000001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2.8340670000000001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1541.059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7.6866709999999996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4.1356134000000004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1.7292023999999999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1341.2338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1808.2893999999999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20067.062000000002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7798.2430000000004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484.81723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236.25368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36.824756999999998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16.870718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1334.0208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2.4841186000000001E-2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6.5243909999999996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216.29813999999999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90.602980000000002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4" sqref="L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305</v>
      </c>
      <c r="B1" s="61" t="s">
        <v>333</v>
      </c>
      <c r="G1" s="62" t="s">
        <v>306</v>
      </c>
      <c r="H1" s="61" t="s">
        <v>334</v>
      </c>
    </row>
    <row r="3" spans="1:27" x14ac:dyDescent="0.3">
      <c r="A3" s="71" t="s">
        <v>288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323</v>
      </c>
      <c r="F4" s="67"/>
      <c r="G4" s="67"/>
      <c r="H4" s="68"/>
      <c r="J4" s="66" t="s">
        <v>324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3">
      <c r="A5" s="65"/>
      <c r="B5" s="65" t="s">
        <v>289</v>
      </c>
      <c r="C5" s="65" t="s">
        <v>318</v>
      </c>
      <c r="E5" s="65"/>
      <c r="F5" s="65" t="s">
        <v>49</v>
      </c>
      <c r="G5" s="65" t="s">
        <v>290</v>
      </c>
      <c r="H5" s="65" t="s">
        <v>45</v>
      </c>
      <c r="J5" s="65"/>
      <c r="K5" s="65" t="s">
        <v>325</v>
      </c>
      <c r="L5" s="65" t="s">
        <v>291</v>
      </c>
      <c r="N5" s="65"/>
      <c r="O5" s="65" t="s">
        <v>292</v>
      </c>
      <c r="P5" s="65" t="s">
        <v>277</v>
      </c>
      <c r="Q5" s="65" t="s">
        <v>286</v>
      </c>
      <c r="R5" s="65" t="s">
        <v>308</v>
      </c>
      <c r="S5" s="65" t="s">
        <v>318</v>
      </c>
      <c r="U5" s="65"/>
      <c r="V5" s="65" t="s">
        <v>292</v>
      </c>
      <c r="W5" s="65" t="s">
        <v>277</v>
      </c>
      <c r="X5" s="65" t="s">
        <v>286</v>
      </c>
      <c r="Y5" s="65" t="s">
        <v>308</v>
      </c>
      <c r="Z5" s="65" t="s">
        <v>318</v>
      </c>
    </row>
    <row r="6" spans="1:27" x14ac:dyDescent="0.3">
      <c r="A6" s="65" t="s">
        <v>278</v>
      </c>
      <c r="B6" s="65">
        <v>2200</v>
      </c>
      <c r="C6" s="65">
        <v>2616.7854000000002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309</v>
      </c>
      <c r="O6" s="65">
        <v>50</v>
      </c>
      <c r="P6" s="65">
        <v>60</v>
      </c>
      <c r="Q6" s="65">
        <v>0</v>
      </c>
      <c r="R6" s="65">
        <v>0</v>
      </c>
      <c r="S6" s="65">
        <v>91.824036000000007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66.850740000000002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293</v>
      </c>
      <c r="K7" s="65">
        <v>1</v>
      </c>
      <c r="L7" s="65">
        <v>10</v>
      </c>
    </row>
    <row r="8" spans="1:27" x14ac:dyDescent="0.3">
      <c r="E8" s="65" t="s">
        <v>310</v>
      </c>
      <c r="F8" s="65">
        <v>72.8</v>
      </c>
      <c r="G8" s="65">
        <v>11.18</v>
      </c>
      <c r="H8" s="65">
        <v>16.02</v>
      </c>
      <c r="J8" s="65" t="s">
        <v>310</v>
      </c>
      <c r="K8" s="65">
        <v>14.38</v>
      </c>
      <c r="L8" s="65">
        <v>10.855</v>
      </c>
    </row>
    <row r="13" spans="1:27" x14ac:dyDescent="0.3">
      <c r="A13" s="70" t="s">
        <v>311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294</v>
      </c>
      <c r="B14" s="69"/>
      <c r="C14" s="69"/>
      <c r="D14" s="69"/>
      <c r="E14" s="69"/>
      <c r="F14" s="69"/>
      <c r="H14" s="69" t="s">
        <v>295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312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292</v>
      </c>
      <c r="C15" s="65" t="s">
        <v>277</v>
      </c>
      <c r="D15" s="65" t="s">
        <v>286</v>
      </c>
      <c r="E15" s="65" t="s">
        <v>308</v>
      </c>
      <c r="F15" s="65" t="s">
        <v>318</v>
      </c>
      <c r="H15" s="65"/>
      <c r="I15" s="65" t="s">
        <v>292</v>
      </c>
      <c r="J15" s="65" t="s">
        <v>277</v>
      </c>
      <c r="K15" s="65" t="s">
        <v>286</v>
      </c>
      <c r="L15" s="65" t="s">
        <v>308</v>
      </c>
      <c r="M15" s="65" t="s">
        <v>318</v>
      </c>
      <c r="O15" s="65"/>
      <c r="P15" s="65" t="s">
        <v>292</v>
      </c>
      <c r="Q15" s="65" t="s">
        <v>277</v>
      </c>
      <c r="R15" s="65" t="s">
        <v>286</v>
      </c>
      <c r="S15" s="65" t="s">
        <v>308</v>
      </c>
      <c r="T15" s="65" t="s">
        <v>318</v>
      </c>
      <c r="V15" s="65"/>
      <c r="W15" s="65" t="s">
        <v>292</v>
      </c>
      <c r="X15" s="65" t="s">
        <v>277</v>
      </c>
      <c r="Y15" s="65" t="s">
        <v>286</v>
      </c>
      <c r="Z15" s="65" t="s">
        <v>308</v>
      </c>
      <c r="AA15" s="65" t="s">
        <v>318</v>
      </c>
    </row>
    <row r="16" spans="1:27" x14ac:dyDescent="0.3">
      <c r="A16" s="65" t="s">
        <v>313</v>
      </c>
      <c r="B16" s="65">
        <v>530</v>
      </c>
      <c r="C16" s="65">
        <v>750</v>
      </c>
      <c r="D16" s="65">
        <v>0</v>
      </c>
      <c r="E16" s="65">
        <v>3000</v>
      </c>
      <c r="F16" s="65">
        <v>1730.7963999999999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43.232039999999998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9.1873255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907.60986000000003</v>
      </c>
    </row>
    <row r="23" spans="1:62" x14ac:dyDescent="0.3">
      <c r="A23" s="70" t="s">
        <v>314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326</v>
      </c>
      <c r="B24" s="69"/>
      <c r="C24" s="69"/>
      <c r="D24" s="69"/>
      <c r="E24" s="69"/>
      <c r="F24" s="69"/>
      <c r="H24" s="69" t="s">
        <v>296</v>
      </c>
      <c r="I24" s="69"/>
      <c r="J24" s="69"/>
      <c r="K24" s="69"/>
      <c r="L24" s="69"/>
      <c r="M24" s="69"/>
      <c r="O24" s="69" t="s">
        <v>315</v>
      </c>
      <c r="P24" s="69"/>
      <c r="Q24" s="69"/>
      <c r="R24" s="69"/>
      <c r="S24" s="69"/>
      <c r="T24" s="69"/>
      <c r="V24" s="69" t="s">
        <v>327</v>
      </c>
      <c r="W24" s="69"/>
      <c r="X24" s="69"/>
      <c r="Y24" s="69"/>
      <c r="Z24" s="69"/>
      <c r="AA24" s="69"/>
      <c r="AC24" s="69" t="s">
        <v>316</v>
      </c>
      <c r="AD24" s="69"/>
      <c r="AE24" s="69"/>
      <c r="AF24" s="69"/>
      <c r="AG24" s="69"/>
      <c r="AH24" s="69"/>
      <c r="AJ24" s="69" t="s">
        <v>317</v>
      </c>
      <c r="AK24" s="69"/>
      <c r="AL24" s="69"/>
      <c r="AM24" s="69"/>
      <c r="AN24" s="69"/>
      <c r="AO24" s="69"/>
      <c r="AQ24" s="69" t="s">
        <v>284</v>
      </c>
      <c r="AR24" s="69"/>
      <c r="AS24" s="69"/>
      <c r="AT24" s="69"/>
      <c r="AU24" s="69"/>
      <c r="AV24" s="69"/>
      <c r="AX24" s="69" t="s">
        <v>297</v>
      </c>
      <c r="AY24" s="69"/>
      <c r="AZ24" s="69"/>
      <c r="BA24" s="69"/>
      <c r="BB24" s="69"/>
      <c r="BC24" s="69"/>
      <c r="BE24" s="69" t="s">
        <v>298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292</v>
      </c>
      <c r="C25" s="65" t="s">
        <v>277</v>
      </c>
      <c r="D25" s="65" t="s">
        <v>286</v>
      </c>
      <c r="E25" s="65" t="s">
        <v>308</v>
      </c>
      <c r="F25" s="65" t="s">
        <v>318</v>
      </c>
      <c r="H25" s="65"/>
      <c r="I25" s="65" t="s">
        <v>292</v>
      </c>
      <c r="J25" s="65" t="s">
        <v>277</v>
      </c>
      <c r="K25" s="65" t="s">
        <v>286</v>
      </c>
      <c r="L25" s="65" t="s">
        <v>308</v>
      </c>
      <c r="M25" s="65" t="s">
        <v>318</v>
      </c>
      <c r="O25" s="65"/>
      <c r="P25" s="65" t="s">
        <v>292</v>
      </c>
      <c r="Q25" s="65" t="s">
        <v>277</v>
      </c>
      <c r="R25" s="65" t="s">
        <v>286</v>
      </c>
      <c r="S25" s="65" t="s">
        <v>308</v>
      </c>
      <c r="T25" s="65" t="s">
        <v>318</v>
      </c>
      <c r="V25" s="65"/>
      <c r="W25" s="65" t="s">
        <v>292</v>
      </c>
      <c r="X25" s="65" t="s">
        <v>277</v>
      </c>
      <c r="Y25" s="65" t="s">
        <v>286</v>
      </c>
      <c r="Z25" s="65" t="s">
        <v>308</v>
      </c>
      <c r="AA25" s="65" t="s">
        <v>318</v>
      </c>
      <c r="AC25" s="65"/>
      <c r="AD25" s="65" t="s">
        <v>292</v>
      </c>
      <c r="AE25" s="65" t="s">
        <v>277</v>
      </c>
      <c r="AF25" s="65" t="s">
        <v>286</v>
      </c>
      <c r="AG25" s="65" t="s">
        <v>308</v>
      </c>
      <c r="AH25" s="65" t="s">
        <v>318</v>
      </c>
      <c r="AJ25" s="65"/>
      <c r="AK25" s="65" t="s">
        <v>292</v>
      </c>
      <c r="AL25" s="65" t="s">
        <v>277</v>
      </c>
      <c r="AM25" s="65" t="s">
        <v>286</v>
      </c>
      <c r="AN25" s="65" t="s">
        <v>308</v>
      </c>
      <c r="AO25" s="65" t="s">
        <v>318</v>
      </c>
      <c r="AQ25" s="65"/>
      <c r="AR25" s="65" t="s">
        <v>292</v>
      </c>
      <c r="AS25" s="65" t="s">
        <v>277</v>
      </c>
      <c r="AT25" s="65" t="s">
        <v>286</v>
      </c>
      <c r="AU25" s="65" t="s">
        <v>308</v>
      </c>
      <c r="AV25" s="65" t="s">
        <v>318</v>
      </c>
      <c r="AX25" s="65"/>
      <c r="AY25" s="65" t="s">
        <v>292</v>
      </c>
      <c r="AZ25" s="65" t="s">
        <v>277</v>
      </c>
      <c r="BA25" s="65" t="s">
        <v>286</v>
      </c>
      <c r="BB25" s="65" t="s">
        <v>308</v>
      </c>
      <c r="BC25" s="65" t="s">
        <v>318</v>
      </c>
      <c r="BE25" s="65"/>
      <c r="BF25" s="65" t="s">
        <v>292</v>
      </c>
      <c r="BG25" s="65" t="s">
        <v>277</v>
      </c>
      <c r="BH25" s="65" t="s">
        <v>286</v>
      </c>
      <c r="BI25" s="65" t="s">
        <v>308</v>
      </c>
      <c r="BJ25" s="65" t="s">
        <v>318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322.07382000000001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3.7411547000000001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3.0229385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26.712471000000001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2.8340670000000001</v>
      </c>
      <c r="AJ26" s="65" t="s">
        <v>328</v>
      </c>
      <c r="AK26" s="65">
        <v>320</v>
      </c>
      <c r="AL26" s="65">
        <v>400</v>
      </c>
      <c r="AM26" s="65">
        <v>0</v>
      </c>
      <c r="AN26" s="65">
        <v>1000</v>
      </c>
      <c r="AO26" s="65">
        <v>1541.059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7.6866709999999996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4.1356134000000004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1.7292023999999999</v>
      </c>
    </row>
    <row r="33" spans="1:68" x14ac:dyDescent="0.3">
      <c r="A33" s="70" t="s">
        <v>299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329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319</v>
      </c>
      <c r="W34" s="69"/>
      <c r="X34" s="69"/>
      <c r="Y34" s="69"/>
      <c r="Z34" s="69"/>
      <c r="AA34" s="69"/>
      <c r="AC34" s="69" t="s">
        <v>300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292</v>
      </c>
      <c r="C35" s="65" t="s">
        <v>277</v>
      </c>
      <c r="D35" s="65" t="s">
        <v>286</v>
      </c>
      <c r="E35" s="65" t="s">
        <v>308</v>
      </c>
      <c r="F35" s="65" t="s">
        <v>318</v>
      </c>
      <c r="H35" s="65"/>
      <c r="I35" s="65" t="s">
        <v>292</v>
      </c>
      <c r="J35" s="65" t="s">
        <v>277</v>
      </c>
      <c r="K35" s="65" t="s">
        <v>286</v>
      </c>
      <c r="L35" s="65" t="s">
        <v>308</v>
      </c>
      <c r="M35" s="65" t="s">
        <v>318</v>
      </c>
      <c r="O35" s="65"/>
      <c r="P35" s="65" t="s">
        <v>292</v>
      </c>
      <c r="Q35" s="65" t="s">
        <v>277</v>
      </c>
      <c r="R35" s="65" t="s">
        <v>286</v>
      </c>
      <c r="S35" s="65" t="s">
        <v>308</v>
      </c>
      <c r="T35" s="65" t="s">
        <v>318</v>
      </c>
      <c r="V35" s="65"/>
      <c r="W35" s="65" t="s">
        <v>292</v>
      </c>
      <c r="X35" s="65" t="s">
        <v>277</v>
      </c>
      <c r="Y35" s="65" t="s">
        <v>286</v>
      </c>
      <c r="Z35" s="65" t="s">
        <v>308</v>
      </c>
      <c r="AA35" s="65" t="s">
        <v>318</v>
      </c>
      <c r="AC35" s="65"/>
      <c r="AD35" s="65" t="s">
        <v>292</v>
      </c>
      <c r="AE35" s="65" t="s">
        <v>277</v>
      </c>
      <c r="AF35" s="65" t="s">
        <v>286</v>
      </c>
      <c r="AG35" s="65" t="s">
        <v>308</v>
      </c>
      <c r="AH35" s="65" t="s">
        <v>318</v>
      </c>
      <c r="AJ35" s="65"/>
      <c r="AK35" s="65" t="s">
        <v>292</v>
      </c>
      <c r="AL35" s="65" t="s">
        <v>277</v>
      </c>
      <c r="AM35" s="65" t="s">
        <v>286</v>
      </c>
      <c r="AN35" s="65" t="s">
        <v>308</v>
      </c>
      <c r="AO35" s="65" t="s">
        <v>318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1341.2338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1808.2893999999999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20067.062000000002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7798.2430000000004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484.81723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236.25368</v>
      </c>
    </row>
    <row r="43" spans="1:68" x14ac:dyDescent="0.3">
      <c r="A43" s="70" t="s">
        <v>320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321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301</v>
      </c>
      <c r="P44" s="69"/>
      <c r="Q44" s="69"/>
      <c r="R44" s="69"/>
      <c r="S44" s="69"/>
      <c r="T44" s="69"/>
      <c r="V44" s="69" t="s">
        <v>302</v>
      </c>
      <c r="W44" s="69"/>
      <c r="X44" s="69"/>
      <c r="Y44" s="69"/>
      <c r="Z44" s="69"/>
      <c r="AA44" s="69"/>
      <c r="AC44" s="69" t="s">
        <v>282</v>
      </c>
      <c r="AD44" s="69"/>
      <c r="AE44" s="69"/>
      <c r="AF44" s="69"/>
      <c r="AG44" s="69"/>
      <c r="AH44" s="69"/>
      <c r="AJ44" s="69" t="s">
        <v>330</v>
      </c>
      <c r="AK44" s="69"/>
      <c r="AL44" s="69"/>
      <c r="AM44" s="69"/>
      <c r="AN44" s="69"/>
      <c r="AO44" s="69"/>
      <c r="AQ44" s="69" t="s">
        <v>303</v>
      </c>
      <c r="AR44" s="69"/>
      <c r="AS44" s="69"/>
      <c r="AT44" s="69"/>
      <c r="AU44" s="69"/>
      <c r="AV44" s="69"/>
      <c r="AX44" s="69" t="s">
        <v>283</v>
      </c>
      <c r="AY44" s="69"/>
      <c r="AZ44" s="69"/>
      <c r="BA44" s="69"/>
      <c r="BB44" s="69"/>
      <c r="BC44" s="69"/>
      <c r="BE44" s="69" t="s">
        <v>322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292</v>
      </c>
      <c r="C45" s="65" t="s">
        <v>277</v>
      </c>
      <c r="D45" s="65" t="s">
        <v>286</v>
      </c>
      <c r="E45" s="65" t="s">
        <v>308</v>
      </c>
      <c r="F45" s="65" t="s">
        <v>318</v>
      </c>
      <c r="H45" s="65"/>
      <c r="I45" s="65" t="s">
        <v>292</v>
      </c>
      <c r="J45" s="65" t="s">
        <v>277</v>
      </c>
      <c r="K45" s="65" t="s">
        <v>286</v>
      </c>
      <c r="L45" s="65" t="s">
        <v>308</v>
      </c>
      <c r="M45" s="65" t="s">
        <v>318</v>
      </c>
      <c r="O45" s="65"/>
      <c r="P45" s="65" t="s">
        <v>292</v>
      </c>
      <c r="Q45" s="65" t="s">
        <v>277</v>
      </c>
      <c r="R45" s="65" t="s">
        <v>286</v>
      </c>
      <c r="S45" s="65" t="s">
        <v>308</v>
      </c>
      <c r="T45" s="65" t="s">
        <v>318</v>
      </c>
      <c r="V45" s="65"/>
      <c r="W45" s="65" t="s">
        <v>292</v>
      </c>
      <c r="X45" s="65" t="s">
        <v>277</v>
      </c>
      <c r="Y45" s="65" t="s">
        <v>286</v>
      </c>
      <c r="Z45" s="65" t="s">
        <v>308</v>
      </c>
      <c r="AA45" s="65" t="s">
        <v>318</v>
      </c>
      <c r="AC45" s="65"/>
      <c r="AD45" s="65" t="s">
        <v>292</v>
      </c>
      <c r="AE45" s="65" t="s">
        <v>277</v>
      </c>
      <c r="AF45" s="65" t="s">
        <v>286</v>
      </c>
      <c r="AG45" s="65" t="s">
        <v>308</v>
      </c>
      <c r="AH45" s="65" t="s">
        <v>318</v>
      </c>
      <c r="AJ45" s="65"/>
      <c r="AK45" s="65" t="s">
        <v>292</v>
      </c>
      <c r="AL45" s="65" t="s">
        <v>277</v>
      </c>
      <c r="AM45" s="65" t="s">
        <v>286</v>
      </c>
      <c r="AN45" s="65" t="s">
        <v>308</v>
      </c>
      <c r="AO45" s="65" t="s">
        <v>318</v>
      </c>
      <c r="AQ45" s="65"/>
      <c r="AR45" s="65" t="s">
        <v>292</v>
      </c>
      <c r="AS45" s="65" t="s">
        <v>277</v>
      </c>
      <c r="AT45" s="65" t="s">
        <v>286</v>
      </c>
      <c r="AU45" s="65" t="s">
        <v>308</v>
      </c>
      <c r="AV45" s="65" t="s">
        <v>318</v>
      </c>
      <c r="AX45" s="65"/>
      <c r="AY45" s="65" t="s">
        <v>292</v>
      </c>
      <c r="AZ45" s="65" t="s">
        <v>277</v>
      </c>
      <c r="BA45" s="65" t="s">
        <v>286</v>
      </c>
      <c r="BB45" s="65" t="s">
        <v>308</v>
      </c>
      <c r="BC45" s="65" t="s">
        <v>318</v>
      </c>
      <c r="BE45" s="65"/>
      <c r="BF45" s="65" t="s">
        <v>292</v>
      </c>
      <c r="BG45" s="65" t="s">
        <v>277</v>
      </c>
      <c r="BH45" s="65" t="s">
        <v>286</v>
      </c>
      <c r="BI45" s="65" t="s">
        <v>308</v>
      </c>
      <c r="BJ45" s="65" t="s">
        <v>318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36.824756999999998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16.870718</v>
      </c>
      <c r="O46" s="65" t="s">
        <v>331</v>
      </c>
      <c r="P46" s="65">
        <v>600</v>
      </c>
      <c r="Q46" s="65">
        <v>800</v>
      </c>
      <c r="R46" s="65">
        <v>0</v>
      </c>
      <c r="S46" s="65">
        <v>10000</v>
      </c>
      <c r="T46" s="65">
        <v>1334.0208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2.4841186000000001E-2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6.5243909999999996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216.29813999999999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90.602980000000002</v>
      </c>
      <c r="AX46" s="65" t="s">
        <v>332</v>
      </c>
      <c r="AY46" s="65"/>
      <c r="AZ46" s="65"/>
      <c r="BA46" s="65"/>
      <c r="BB46" s="65"/>
      <c r="BC46" s="65"/>
      <c r="BE46" s="65" t="s">
        <v>304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3" sqref="F23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307</v>
      </c>
      <c r="D2" s="61">
        <v>64</v>
      </c>
      <c r="E2" s="61">
        <v>2616.7854000000002</v>
      </c>
      <c r="F2" s="61">
        <v>417.29074000000003</v>
      </c>
      <c r="G2" s="61">
        <v>64.083209999999994</v>
      </c>
      <c r="H2" s="61">
        <v>43.615560000000002</v>
      </c>
      <c r="I2" s="61">
        <v>20.467655000000001</v>
      </c>
      <c r="J2" s="61">
        <v>91.824036000000007</v>
      </c>
      <c r="K2" s="61">
        <v>65.977585000000005</v>
      </c>
      <c r="L2" s="61">
        <v>25.846450000000001</v>
      </c>
      <c r="M2" s="61">
        <v>66.850740000000002</v>
      </c>
      <c r="N2" s="61">
        <v>4.5363309999999997</v>
      </c>
      <c r="O2" s="61">
        <v>36.796356000000003</v>
      </c>
      <c r="P2" s="61">
        <v>1914.4548</v>
      </c>
      <c r="Q2" s="61">
        <v>78.427059999999997</v>
      </c>
      <c r="R2" s="61">
        <v>1730.7963999999999</v>
      </c>
      <c r="S2" s="61">
        <v>143.71312</v>
      </c>
      <c r="T2" s="61">
        <v>19045</v>
      </c>
      <c r="U2" s="61">
        <v>9.1873255</v>
      </c>
      <c r="V2" s="61">
        <v>43.232039999999998</v>
      </c>
      <c r="W2" s="61">
        <v>907.60986000000003</v>
      </c>
      <c r="X2" s="61">
        <v>322.07382000000001</v>
      </c>
      <c r="Y2" s="61">
        <v>3.7411547000000001</v>
      </c>
      <c r="Z2" s="61">
        <v>3.0229385</v>
      </c>
      <c r="AA2" s="61">
        <v>26.712471000000001</v>
      </c>
      <c r="AB2" s="61">
        <v>2.8340670000000001</v>
      </c>
      <c r="AC2" s="61">
        <v>1541.059</v>
      </c>
      <c r="AD2" s="61">
        <v>7.6866709999999996</v>
      </c>
      <c r="AE2" s="61">
        <v>4.1356134000000004</v>
      </c>
      <c r="AF2" s="61">
        <v>1.7292023999999999</v>
      </c>
      <c r="AG2" s="61">
        <v>1341.2338</v>
      </c>
      <c r="AH2" s="61">
        <v>911.56979999999999</v>
      </c>
      <c r="AI2" s="61">
        <v>429.66388000000001</v>
      </c>
      <c r="AJ2" s="61">
        <v>1808.2893999999999</v>
      </c>
      <c r="AK2" s="61">
        <v>20067.062000000002</v>
      </c>
      <c r="AL2" s="61">
        <v>484.81723</v>
      </c>
      <c r="AM2" s="61">
        <v>7798.2430000000004</v>
      </c>
      <c r="AN2" s="61">
        <v>236.25368</v>
      </c>
      <c r="AO2" s="61">
        <v>36.824756999999998</v>
      </c>
      <c r="AP2" s="61">
        <v>33.569409999999998</v>
      </c>
      <c r="AQ2" s="61">
        <v>3.2553459999999999</v>
      </c>
      <c r="AR2" s="61">
        <v>16.870718</v>
      </c>
      <c r="AS2" s="61">
        <v>1334.0208</v>
      </c>
      <c r="AT2" s="61">
        <v>2.4841186000000001E-2</v>
      </c>
      <c r="AU2" s="61">
        <v>6.5243909999999996</v>
      </c>
      <c r="AV2" s="61">
        <v>216.29813999999999</v>
      </c>
      <c r="AW2" s="61">
        <v>90.602980000000002</v>
      </c>
      <c r="AX2" s="61">
        <v>0.62442790000000004</v>
      </c>
      <c r="AY2" s="61">
        <v>2.6010190999999998</v>
      </c>
      <c r="AZ2" s="61">
        <v>299.60287</v>
      </c>
      <c r="BA2" s="61">
        <v>45.515160000000002</v>
      </c>
      <c r="BB2" s="61">
        <v>13.623281499999999</v>
      </c>
      <c r="BC2" s="61">
        <v>14.295782000000001</v>
      </c>
      <c r="BD2" s="61">
        <v>17.581410999999999</v>
      </c>
      <c r="BE2" s="61">
        <v>0.77330399999999999</v>
      </c>
      <c r="BF2" s="61">
        <v>5.4461750000000002</v>
      </c>
      <c r="BG2" s="61">
        <v>2.7754896000000001E-3</v>
      </c>
      <c r="BH2" s="61">
        <v>5.4526169999999999E-2</v>
      </c>
      <c r="BI2" s="61">
        <v>4.1592456E-2</v>
      </c>
      <c r="BJ2" s="61">
        <v>0.15158047999999999</v>
      </c>
      <c r="BK2" s="61">
        <v>2.1349920000000001E-4</v>
      </c>
      <c r="BL2" s="61">
        <v>0.97482970000000002</v>
      </c>
      <c r="BM2" s="61">
        <v>9.9747505000000007</v>
      </c>
      <c r="BN2" s="61">
        <v>3.3176435999999998</v>
      </c>
      <c r="BO2" s="61">
        <v>149.2176</v>
      </c>
      <c r="BP2" s="61">
        <v>29.762049000000001</v>
      </c>
      <c r="BQ2" s="61">
        <v>50.590744000000001</v>
      </c>
      <c r="BR2" s="61">
        <v>169.81479999999999</v>
      </c>
      <c r="BS2" s="61">
        <v>30.446556000000001</v>
      </c>
      <c r="BT2" s="61">
        <v>41.23648</v>
      </c>
      <c r="BU2" s="61">
        <v>1.4035255999999999E-2</v>
      </c>
      <c r="BV2" s="61">
        <v>9.3891949999999995E-3</v>
      </c>
      <c r="BW2" s="61">
        <v>2.6199276</v>
      </c>
      <c r="BX2" s="61">
        <v>2.4207013000000002</v>
      </c>
      <c r="BY2" s="61">
        <v>0.117177606</v>
      </c>
      <c r="BZ2" s="61">
        <v>1.3541167000000001E-3</v>
      </c>
      <c r="CA2" s="61">
        <v>0.89554166999999996</v>
      </c>
      <c r="CB2" s="61">
        <v>5.4691419999999998E-3</v>
      </c>
      <c r="CC2" s="61">
        <v>8.7007490000000007E-2</v>
      </c>
      <c r="CD2" s="61">
        <v>0.25024813000000001</v>
      </c>
      <c r="CE2" s="61">
        <v>6.2328269999999998E-2</v>
      </c>
      <c r="CF2" s="61">
        <v>3.5372229999999998E-2</v>
      </c>
      <c r="CG2" s="61">
        <v>0</v>
      </c>
      <c r="CH2" s="61">
        <v>1.5674028999999999E-2</v>
      </c>
      <c r="CI2" s="61">
        <v>1.5350491000000001E-2</v>
      </c>
      <c r="CJ2" s="61">
        <v>0.54427510000000001</v>
      </c>
      <c r="CK2" s="61">
        <v>1.5446034000000001E-2</v>
      </c>
      <c r="CL2" s="61">
        <v>0.47915235</v>
      </c>
      <c r="CM2" s="61">
        <v>8.8837250000000001</v>
      </c>
      <c r="CN2" s="61">
        <v>2587.4548</v>
      </c>
      <c r="CO2" s="61">
        <v>4565.4462999999996</v>
      </c>
      <c r="CP2" s="61">
        <v>2324.1042000000002</v>
      </c>
      <c r="CQ2" s="61">
        <v>944.94146999999998</v>
      </c>
      <c r="CR2" s="61">
        <v>492.70132000000001</v>
      </c>
      <c r="CS2" s="61">
        <v>543.55079999999998</v>
      </c>
      <c r="CT2" s="61">
        <v>2636.4402</v>
      </c>
      <c r="CU2" s="61">
        <v>1548.8064999999999</v>
      </c>
      <c r="CV2" s="61">
        <v>1864.9004</v>
      </c>
      <c r="CW2" s="61">
        <v>1790.3082999999999</v>
      </c>
      <c r="CX2" s="61">
        <v>646.97170000000006</v>
      </c>
      <c r="CY2" s="61">
        <v>3465.9697000000001</v>
      </c>
      <c r="CZ2" s="61">
        <v>2015.8371999999999</v>
      </c>
      <c r="DA2" s="61">
        <v>3808.2973999999999</v>
      </c>
      <c r="DB2" s="61">
        <v>3876.6943000000001</v>
      </c>
      <c r="DC2" s="61">
        <v>5602.3353999999999</v>
      </c>
      <c r="DD2" s="61">
        <v>9441.7849999999999</v>
      </c>
      <c r="DE2" s="61">
        <v>1635.4402</v>
      </c>
      <c r="DF2" s="61">
        <v>4761.4116000000004</v>
      </c>
      <c r="DG2" s="61">
        <v>2023.9349999999999</v>
      </c>
      <c r="DH2" s="61">
        <v>29.64827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45.515160000000002</v>
      </c>
      <c r="B6">
        <f>BB2</f>
        <v>13.623281499999999</v>
      </c>
      <c r="C6">
        <f>BC2</f>
        <v>14.295782000000001</v>
      </c>
      <c r="D6">
        <f>BD2</f>
        <v>17.581410999999999</v>
      </c>
    </row>
    <row r="7" spans="1:113" x14ac:dyDescent="0.3">
      <c r="B7">
        <f>ROUND(B6/MAX($B$6,$C$6,$D$6),1)</f>
        <v>0.8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20878</v>
      </c>
      <c r="C2" s="56">
        <f ca="1">YEAR(TODAY())-YEAR(B2)+IF(TODAY()&gt;=DATE(YEAR(TODAY()),MONTH(B2),DAY(B2)),0,-1)</f>
        <v>64</v>
      </c>
      <c r="E2" s="52">
        <v>168.2</v>
      </c>
      <c r="F2" s="53" t="s">
        <v>275</v>
      </c>
      <c r="G2" s="52">
        <v>84.5</v>
      </c>
      <c r="H2" s="51" t="s">
        <v>40</v>
      </c>
      <c r="I2" s="72">
        <f>ROUND(G3/E3^2,1)</f>
        <v>29.9</v>
      </c>
    </row>
    <row r="3" spans="1:9" x14ac:dyDescent="0.3">
      <c r="E3" s="51">
        <f>E2/100</f>
        <v>1.6819999999999999</v>
      </c>
      <c r="F3" s="51" t="s">
        <v>39</v>
      </c>
      <c r="G3" s="51">
        <f>G2</f>
        <v>84.5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44305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강병재, ID : H1900670)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16:04:37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44305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64</v>
      </c>
      <c r="G12" s="137"/>
      <c r="H12" s="137"/>
      <c r="I12" s="137"/>
      <c r="K12" s="128">
        <f>'개인정보 및 신체계측 입력'!E2</f>
        <v>168.2</v>
      </c>
      <c r="L12" s="129"/>
      <c r="M12" s="122">
        <f>'개인정보 및 신체계측 입력'!G2</f>
        <v>84.5</v>
      </c>
      <c r="N12" s="123"/>
      <c r="O12" s="118" t="s">
        <v>270</v>
      </c>
      <c r="P12" s="112"/>
      <c r="Q12" s="115">
        <f>'개인정보 및 신체계측 입력'!I2</f>
        <v>29.9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강병재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72.8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11.18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16.02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10.9</v>
      </c>
      <c r="L72" s="36" t="s">
        <v>52</v>
      </c>
      <c r="M72" s="36">
        <f>ROUND('DRIs DATA'!K8,1)</f>
        <v>14.4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230.77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360.27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322.07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188.94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167.65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1337.8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368.25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2021-09-01T02:19:46Z</dcterms:modified>
</cp:coreProperties>
</file>