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<sst xmlns="http://schemas.openxmlformats.org/spreadsheetml/2006/main" count="692" uniqueCount="346">
  <si>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</si>
  <si>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</si>
  <si>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</si>
  <si>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</si>
  <si>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</si>
  <si>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</si>
  <si>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</si>
  <si>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</si>
  <si>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</si>
  <si>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</si>
  <si>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</si>
  <si>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</si>
  <si>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</si>
  <si>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</si>
  <si>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</si>
  <si>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</si>
  <si>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</si>
  <si>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</si>
  <si>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</si>
  <si>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</si>
  <si>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</si>
  <si>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</si>
  <si>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</si>
  <si>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</si>
  <si>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</si>
  <si>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</si>
  <si>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</si>
  <si>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</si>
  <si>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</si>
  <si>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</si>
  <si>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</si>
  <si>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</si>
  <si>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</si>
  <si>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</si>
  <si>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</si>
  <si>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</si>
  <si>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</si>
  <si>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</si>
  <si>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</si>
  <si>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</si>
  <si>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</si>
  <si>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</si>
  <si>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</si>
  <si>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</si>
  <si>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</si>
  <si>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</si>
  <si>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</si>
  <si>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</si>
  <si>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</si>
  <si>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</si>
  <si>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</si>
  <si>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</si>
  <si>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</si>
  <si>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</si>
  <si>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</si>
  <si>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</si>
  <si>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</si>
  <si>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</si>
  <si>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</si>
  <si>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</si>
  <si>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</si>
  <si>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</si>
  <si>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</si>
  <si>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</si>
  <si>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</si>
  <si>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</si>
  <si>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</si>
  <si>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</si>
  <si>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</si>
  <si>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</si>
  <si>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</si>
  <si>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</si>
  <si>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</si>
  <si>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</si>
  <si>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</si>
  <si>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</si>
  <si>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</si>
  <si>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</si>
  <si>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</si>
  <si>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</si>
  <si>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</si>
  <si>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</si>
  <si>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</si>
  <si>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</si>
  <si>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</si>
  <si>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</si>
  <si>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</si>
  <si>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</si>
  <si>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</si>
  <si>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</si>
  <si>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</si>
  <si>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</si>
  <si>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</si>
  <si>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</si>
  <si>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</si>
  <si>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</si>
  <si>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</si>
  <si>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</si>
  <si>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</si>
  <si>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</si>
  <si>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</si>
  <si>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</si>
  <si>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</si>
  <si>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</si>
  <si>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</si>
  <si>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</si>
  <si>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</si>
  <si>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</si>
  <si>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</si>
  <si>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</si>
  <si>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</si>
  <si>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</si>
  <si>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</si>
  <si>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</si>
  <si>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</si>
  <si>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</si>
  <si>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</si>
  <si>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</si>
  <si>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</si>
  <si>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</si>
  <si>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</si>
  <si>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</si>
  <si>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</si>
  <si>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</si>
  <si>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</si>
  <si>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</si>
  <si>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</si>
  <si>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</si>
  <si>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</si>
  <si>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</si>
  <si>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</si>
  <si>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</si>
  <si>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</si>
  <si>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</si>
  <si>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</si>
  <si>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</si>
  <si>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</si>
  <si>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</si>
  <si>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</si>
  <si>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</si>
  <si>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</si>
  <si>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</si>
  <si>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</si>
  <si>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</si>
  <si>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</si>
  <si>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</si>
  <si>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</si>
  <si>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</si>
  <si>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</si>
  <si>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</si>
  <si>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</si>
  <si>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</si>
  <si>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</si>
  <si>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</si>
  <si>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</si>
  <si>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</si>
  <si>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</si>
  <si>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</si>
  <si>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</si>
  <si>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</si>
  <si>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</si>
  <si>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</si>
  <si>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</si>
  <si>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</si>
  <si>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</si>
  <si>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</si>
  <si>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</si>
  <si>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</si>
  <si>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</si>
  <si>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</si>
  <si>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</si>
  <si>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</si>
  <si>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</si>
  <si>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</si>
  <si>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</si>
  <si>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</si>
  <si>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</si>
  <si>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</si>
  <si>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</si>
  <si>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</si>
  <si>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</si>
  <si>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</si>
  <si>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</si>
  <si>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</si>
  <si>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</si>
  <si>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</si>
  <si>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</si>
  <si>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</si>
  <si>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</si>
  <si>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</si>
  <si>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</si>
  <si>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</si>
  <si>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</si>
  <si>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</si>
  <si>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</si>
  <si>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</si>
  <si>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</si>
  <si>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</si>
  <si>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</si>
  <si>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</si>
  <si>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</si>
  <si>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</si>
  <si>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</si>
  <si>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</si>
  <si>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</si>
  <si>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</si>
  <si>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</si>
  <si>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</si>
  <si>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</si>
  <si>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</si>
  <si>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</si>
  <si>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</si>
  <si>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</si>
  <si>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</si>
  <si>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</si>
  <si>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</si>
  <si>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</si>
  <si>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</si>
  <si>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</si>
  <si>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</si>
  <si>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</si>
  <si>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</si>
  <si>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</si>
  <si>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</si>
  <si>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</si>
  <si>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</si>
  <si>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</si>
  <si>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</si>
  <si>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</si>
  <si>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</si>
  <si>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</si>
  <si>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</si>
  <si>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</si>
  <si>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</si>
  <si>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</si>
  <si>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</si>
  <si>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</si>
  <si>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</si>
  <si>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</si>
  <si>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</si>
  <si>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</si>
  <si>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</si>
  <si>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</si>
  <si>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</si>
  <si>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</si>
  <si>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</si>
  <si>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</si>
  <si>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</si>
  <si>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</si>
  <si>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</si>
  <si>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</si>
  <si>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</si>
  <si>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</si>
  <si>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</si>
  <si>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</si>
  <si>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</si>
  <si>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</si>
  <si>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</si>
  <si>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</si>
  <si>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</si>
  <si>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</si>
  <si>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</si>
  <si>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</si>
  <si>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</si>
  <si>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</si>
  <si>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</si>
  <si>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</si>
  <si>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</si>
  <si>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</si>
  <si>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</si>
  <si>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</si>
  <si>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</si>
  <si>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</si>
  <si>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</si>
  <si>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</si>
  <si>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</si>
  <si>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</si>
  <si>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</si>
  <si>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</si>
  <si>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</si>
  <si>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</si>
  <si>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충분섭취량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</si>
  <si>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</si>
  <si>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</si>
  <si>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</si>
  <si>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티아민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</si>
  <si>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</si>
  <si>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</si>
  <si>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</si>
  <si>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</si>
  <si>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</si>
  <si>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상한섭취량</t>
    <phoneticPr fontId="1" type="noConversion"/>
  </si>
  <si>
    <t>지용성 비타민</t>
    <phoneticPr fontId="1" type="noConversion"/>
  </si>
  <si>
    <t>비타민K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</si>
  <si>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</si>
  <si>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</si>
  <si>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</si>
  <si>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</si>
  <si>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</si>
  <si>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n-3불포화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</si>
  <si>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</si>
  <si>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</si>
  <si>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</si>
  <si>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</si>
  <si>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</si>
  <si>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</si>
  <si>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</si>
  <si>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</si>
  <si>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</si>
  <si>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</si>
  <si>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</si>
  <si>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</si>
  <si>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</si>
  <si>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</si>
  <si>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</si>
  <si>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</si>
  <si>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</si>
  <si>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</si>
  <si>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</si>
  <si>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</si>
  <si>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</si>
  <si>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</si>
  <si>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</si>
  <si>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</si>
  <si>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</si>
  <si>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</si>
  <si>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</si>
  <si>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</si>
  <si>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</si>
  <si>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</si>
  <si>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</si>
  <si>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</si>
  <si>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</si>
  <si>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</si>
  <si>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</si>
  <si>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</si>
  <si>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</si>
  <si>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정보</t>
    <phoneticPr fontId="1" type="noConversion"/>
  </si>
  <si>
    <t>(설문지 : FFQ 95문항 설문지, 사용자 : 김경현, ID : H1900671)</t>
  </si>
  <si>
    <t>2021년 08월 31일 16:05:52</t>
  </si>
  <si>
    <t>식이섬유</t>
    <phoneticPr fontId="1" type="noConversion"/>
  </si>
  <si>
    <t>지방</t>
    <phoneticPr fontId="1" type="noConversion"/>
  </si>
  <si>
    <t>비타민D</t>
    <phoneticPr fontId="1" type="noConversion"/>
  </si>
  <si>
    <t>리보플라빈</t>
    <phoneticPr fontId="1" type="noConversion"/>
  </si>
  <si>
    <t>H1900671</t>
  </si>
  <si>
    <t>김경현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</si>
</sst>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49.027607000000003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2.0557835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2.5326122999999998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810.08843999999999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2685.6008000000002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35.243250000000003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102.313576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7.5044380000000004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476.61218000000002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2.0441309000000001E-2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2.0511400000000002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17.579964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103.53422999999999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55.505240000000001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4.3360000000000003</c:v>
                </c:pt>
                <c:pt idx="1">
                  <c:v>14.704000000000001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7.527736</c:v>
                </c:pt>
                <c:pt idx="1">
                  <c:v>9.7770890000000001</c:v>
                </c:pt>
                <c:pt idx="2">
                  <c:v>9.7608110000000003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286.95420000000001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14.973155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75.757000000000005</c:v>
                </c:pt>
                <c:pt idx="1">
                  <c:v>10.268000000000001</c:v>
                </c:pt>
                <c:pt idx="2">
                  <c:v>13.975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1587.1737000000001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88.688180000000003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246.49664000000001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1.8143435999999999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2822.7278000000001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9.9242069999999991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1.1762235999999999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196.91720000000001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0.97609234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11.544904000000001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1.1762235999999999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381.44027999999997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4.591164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김경현, ID : H1900671)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16:05:52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1587.1737000000001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49.027607000000003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17.579964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75.757000000000005</v>
      </c>
      <c r="G8" s="59">
        <f>'DRIs DATA 입력'!G8</f>
        <v>10.268000000000001</v>
      </c>
      <c r="H8" s="59">
        <f>'DRIs DATA 입력'!H8</f>
        <v>13.975</v>
      </c>
      <c r="I8" s="46"/>
      <c r="J8" s="59" t="s">
        <v>215</v>
      </c>
      <c r="K8" s="59">
        <f>'DRIs DATA 입력'!K8</f>
        <v>4.3360000000000003</v>
      </c>
      <c r="L8" s="59">
        <f>'DRIs DATA 입력'!L8</f>
        <v>14.704000000000001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286.95420000000001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14.973155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1.8143435999999999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196.91720000000001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88.688180000000003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1.3414394999999999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0.97609234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11.544904000000001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1.1762235999999999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381.44027999999997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4.591164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2.0557835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2.5326122999999998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246.49664000000001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810.08843999999999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2822.7278000000001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2685.6008000000002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35.243250000000003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102.313576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9.9242069999999991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7.5044380000000004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476.61218000000002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2.0441309000000001E-2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2.0511400000000002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103.53422999999999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55.505240000000001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2" sqref="N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337</v>
      </c>
      <c r="B1" s="61" t="s">
        <v>338</v>
      </c>
      <c r="G1" s="62" t="s">
        <v>305</v>
      </c>
      <c r="H1" s="61" t="s">
        <v>339</v>
      </c>
    </row>
    <row r="3" spans="1:27" x14ac:dyDescent="0.3">
      <c r="A3" s="71" t="s">
        <v>306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307</v>
      </c>
      <c r="B4" s="69"/>
      <c r="C4" s="69"/>
      <c r="E4" s="66" t="s">
        <v>308</v>
      </c>
      <c r="F4" s="67"/>
      <c r="G4" s="67"/>
      <c r="H4" s="68"/>
      <c r="J4" s="66" t="s">
        <v>309</v>
      </c>
      <c r="K4" s="67"/>
      <c r="L4" s="68"/>
      <c r="N4" s="69" t="s">
        <v>312</v>
      </c>
      <c r="O4" s="69"/>
      <c r="P4" s="69"/>
      <c r="Q4" s="69"/>
      <c r="R4" s="69"/>
      <c r="S4" s="69"/>
      <c r="U4" s="69" t="s">
        <v>340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294</v>
      </c>
      <c r="E5" s="65"/>
      <c r="F5" s="65" t="s">
        <v>311</v>
      </c>
      <c r="G5" s="65" t="s">
        <v>341</v>
      </c>
      <c r="H5" s="65" t="s">
        <v>312</v>
      </c>
      <c r="J5" s="65"/>
      <c r="K5" s="65" t="s">
        <v>299</v>
      </c>
      <c r="L5" s="65" t="s">
        <v>282</v>
      </c>
      <c r="N5" s="65"/>
      <c r="O5" s="65" t="s">
        <v>283</v>
      </c>
      <c r="P5" s="65" t="s">
        <v>313</v>
      </c>
      <c r="Q5" s="65" t="s">
        <v>314</v>
      </c>
      <c r="R5" s="65" t="s">
        <v>317</v>
      </c>
      <c r="S5" s="65" t="s">
        <v>315</v>
      </c>
      <c r="U5" s="65"/>
      <c r="V5" s="65" t="s">
        <v>316</v>
      </c>
      <c r="W5" s="65" t="s">
        <v>313</v>
      </c>
      <c r="X5" s="65" t="s">
        <v>314</v>
      </c>
      <c r="Y5" s="65" t="s">
        <v>317</v>
      </c>
      <c r="Z5" s="65" t="s">
        <v>315</v>
      </c>
    </row>
    <row r="6" spans="1:27" x14ac:dyDescent="0.3">
      <c r="A6" s="65" t="s">
        <v>307</v>
      </c>
      <c r="B6" s="65">
        <v>2100</v>
      </c>
      <c r="C6" s="65">
        <v>1587.1737000000001</v>
      </c>
      <c r="E6" s="65" t="s">
        <v>318</v>
      </c>
      <c r="F6" s="65">
        <v>55</v>
      </c>
      <c r="G6" s="65">
        <v>15</v>
      </c>
      <c r="H6" s="65">
        <v>7</v>
      </c>
      <c r="J6" s="65" t="s">
        <v>318</v>
      </c>
      <c r="K6" s="65">
        <v>0.1</v>
      </c>
      <c r="L6" s="65">
        <v>4</v>
      </c>
      <c r="N6" s="65" t="s">
        <v>319</v>
      </c>
      <c r="O6" s="65">
        <v>45</v>
      </c>
      <c r="P6" s="65">
        <v>55</v>
      </c>
      <c r="Q6" s="65">
        <v>0</v>
      </c>
      <c r="R6" s="65">
        <v>0</v>
      </c>
      <c r="S6" s="65">
        <v>49.027607000000003</v>
      </c>
      <c r="U6" s="65" t="s">
        <v>320</v>
      </c>
      <c r="V6" s="65">
        <v>0</v>
      </c>
      <c r="W6" s="65">
        <v>0</v>
      </c>
      <c r="X6" s="65">
        <v>20</v>
      </c>
      <c r="Y6" s="65">
        <v>0</v>
      </c>
      <c r="Z6" s="65">
        <v>17.579964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3">
      <c r="E8" s="65" t="s">
        <v>322</v>
      </c>
      <c r="F8" s="65">
        <v>75.757000000000005</v>
      </c>
      <c r="G8" s="65">
        <v>10.268000000000001</v>
      </c>
      <c r="H8" s="65">
        <v>13.975</v>
      </c>
      <c r="J8" s="65" t="s">
        <v>322</v>
      </c>
      <c r="K8" s="65">
        <v>4.3360000000000003</v>
      </c>
      <c r="L8" s="65">
        <v>14.704000000000001</v>
      </c>
    </row>
    <row r="13" spans="1:27" x14ac:dyDescent="0.3">
      <c r="A13" s="70" t="s">
        <v>292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323</v>
      </c>
      <c r="B14" s="69"/>
      <c r="C14" s="69"/>
      <c r="D14" s="69"/>
      <c r="E14" s="69"/>
      <c r="F14" s="69"/>
      <c r="H14" s="69" t="s">
        <v>324</v>
      </c>
      <c r="I14" s="69"/>
      <c r="J14" s="69"/>
      <c r="K14" s="69"/>
      <c r="L14" s="69"/>
      <c r="M14" s="69"/>
      <c r="O14" s="69" t="s">
        <v>342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316</v>
      </c>
      <c r="C15" s="65" t="s">
        <v>313</v>
      </c>
      <c r="D15" s="65" t="s">
        <v>314</v>
      </c>
      <c r="E15" s="65" t="s">
        <v>291</v>
      </c>
      <c r="F15" s="65" t="s">
        <v>315</v>
      </c>
      <c r="H15" s="65"/>
      <c r="I15" s="65" t="s">
        <v>316</v>
      </c>
      <c r="J15" s="65" t="s">
        <v>313</v>
      </c>
      <c r="K15" s="65" t="s">
        <v>314</v>
      </c>
      <c r="L15" s="65" t="s">
        <v>291</v>
      </c>
      <c r="M15" s="65" t="s">
        <v>294</v>
      </c>
      <c r="O15" s="65"/>
      <c r="P15" s="65" t="s">
        <v>316</v>
      </c>
      <c r="Q15" s="65" t="s">
        <v>313</v>
      </c>
      <c r="R15" s="65" t="s">
        <v>314</v>
      </c>
      <c r="S15" s="65" t="s">
        <v>291</v>
      </c>
      <c r="T15" s="65" t="s">
        <v>315</v>
      </c>
      <c r="V15" s="65"/>
      <c r="W15" s="65" t="s">
        <v>316</v>
      </c>
      <c r="X15" s="65" t="s">
        <v>313</v>
      </c>
      <c r="Y15" s="65" t="s">
        <v>281</v>
      </c>
      <c r="Z15" s="65" t="s">
        <v>317</v>
      </c>
      <c r="AA15" s="65" t="s">
        <v>315</v>
      </c>
    </row>
    <row r="16" spans="1:27" x14ac:dyDescent="0.3">
      <c r="A16" s="65" t="s">
        <v>325</v>
      </c>
      <c r="B16" s="65">
        <v>460</v>
      </c>
      <c r="C16" s="65">
        <v>650</v>
      </c>
      <c r="D16" s="65">
        <v>0</v>
      </c>
      <c r="E16" s="65">
        <v>2300</v>
      </c>
      <c r="F16" s="65">
        <v>286.95420000000001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14.973155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1.8143435999999999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196.91720000000001</v>
      </c>
    </row>
    <row r="23" spans="1:62" x14ac:dyDescent="0.3">
      <c r="A23" s="70" t="s">
        <v>326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327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343</v>
      </c>
      <c r="P24" s="69"/>
      <c r="Q24" s="69"/>
      <c r="R24" s="69"/>
      <c r="S24" s="69"/>
      <c r="T24" s="69"/>
      <c r="V24" s="69" t="s">
        <v>328</v>
      </c>
      <c r="W24" s="69"/>
      <c r="X24" s="69"/>
      <c r="Y24" s="69"/>
      <c r="Z24" s="69"/>
      <c r="AA24" s="69"/>
      <c r="AC24" s="69" t="s">
        <v>329</v>
      </c>
      <c r="AD24" s="69"/>
      <c r="AE24" s="69"/>
      <c r="AF24" s="69"/>
      <c r="AG24" s="69"/>
      <c r="AH24" s="69"/>
      <c r="AJ24" s="69" t="s">
        <v>330</v>
      </c>
      <c r="AK24" s="69"/>
      <c r="AL24" s="69"/>
      <c r="AM24" s="69"/>
      <c r="AN24" s="69"/>
      <c r="AO24" s="69"/>
      <c r="AQ24" s="69" t="s">
        <v>331</v>
      </c>
      <c r="AR24" s="69"/>
      <c r="AS24" s="69"/>
      <c r="AT24" s="69"/>
      <c r="AU24" s="69"/>
      <c r="AV24" s="69"/>
      <c r="AX24" s="69" t="s">
        <v>332</v>
      </c>
      <c r="AY24" s="69"/>
      <c r="AZ24" s="69"/>
      <c r="BA24" s="69"/>
      <c r="BB24" s="69"/>
      <c r="BC24" s="69"/>
      <c r="BE24" s="69" t="s">
        <v>333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316</v>
      </c>
      <c r="C25" s="65" t="s">
        <v>313</v>
      </c>
      <c r="D25" s="65" t="s">
        <v>314</v>
      </c>
      <c r="E25" s="65" t="s">
        <v>317</v>
      </c>
      <c r="F25" s="65" t="s">
        <v>294</v>
      </c>
      <c r="H25" s="65"/>
      <c r="I25" s="65" t="s">
        <v>316</v>
      </c>
      <c r="J25" s="65" t="s">
        <v>313</v>
      </c>
      <c r="K25" s="65" t="s">
        <v>314</v>
      </c>
      <c r="L25" s="65" t="s">
        <v>317</v>
      </c>
      <c r="M25" s="65" t="s">
        <v>315</v>
      </c>
      <c r="O25" s="65"/>
      <c r="P25" s="65" t="s">
        <v>316</v>
      </c>
      <c r="Q25" s="65" t="s">
        <v>313</v>
      </c>
      <c r="R25" s="65" t="s">
        <v>281</v>
      </c>
      <c r="S25" s="65" t="s">
        <v>317</v>
      </c>
      <c r="T25" s="65" t="s">
        <v>315</v>
      </c>
      <c r="V25" s="65"/>
      <c r="W25" s="65" t="s">
        <v>316</v>
      </c>
      <c r="X25" s="65" t="s">
        <v>313</v>
      </c>
      <c r="Y25" s="65" t="s">
        <v>314</v>
      </c>
      <c r="Z25" s="65" t="s">
        <v>317</v>
      </c>
      <c r="AA25" s="65" t="s">
        <v>315</v>
      </c>
      <c r="AC25" s="65"/>
      <c r="AD25" s="65" t="s">
        <v>316</v>
      </c>
      <c r="AE25" s="65" t="s">
        <v>313</v>
      </c>
      <c r="AF25" s="65" t="s">
        <v>314</v>
      </c>
      <c r="AG25" s="65" t="s">
        <v>317</v>
      </c>
      <c r="AH25" s="65" t="s">
        <v>315</v>
      </c>
      <c r="AJ25" s="65"/>
      <c r="AK25" s="65" t="s">
        <v>316</v>
      </c>
      <c r="AL25" s="65" t="s">
        <v>313</v>
      </c>
      <c r="AM25" s="65" t="s">
        <v>314</v>
      </c>
      <c r="AN25" s="65" t="s">
        <v>317</v>
      </c>
      <c r="AO25" s="65" t="s">
        <v>315</v>
      </c>
      <c r="AQ25" s="65"/>
      <c r="AR25" s="65" t="s">
        <v>283</v>
      </c>
      <c r="AS25" s="65" t="s">
        <v>313</v>
      </c>
      <c r="AT25" s="65" t="s">
        <v>314</v>
      </c>
      <c r="AU25" s="65" t="s">
        <v>317</v>
      </c>
      <c r="AV25" s="65" t="s">
        <v>315</v>
      </c>
      <c r="AX25" s="65"/>
      <c r="AY25" s="65" t="s">
        <v>316</v>
      </c>
      <c r="AZ25" s="65" t="s">
        <v>313</v>
      </c>
      <c r="BA25" s="65" t="s">
        <v>314</v>
      </c>
      <c r="BB25" s="65" t="s">
        <v>317</v>
      </c>
      <c r="BC25" s="65" t="s">
        <v>315</v>
      </c>
      <c r="BE25" s="65"/>
      <c r="BF25" s="65" t="s">
        <v>316</v>
      </c>
      <c r="BG25" s="65" t="s">
        <v>277</v>
      </c>
      <c r="BH25" s="65" t="s">
        <v>314</v>
      </c>
      <c r="BI25" s="65" t="s">
        <v>317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88.688180000000003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1.3414394999999999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0.97609234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11.544904000000001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1.1762235999999999</v>
      </c>
      <c r="AJ26" s="65" t="s">
        <v>334</v>
      </c>
      <c r="AK26" s="65">
        <v>320</v>
      </c>
      <c r="AL26" s="65">
        <v>400</v>
      </c>
      <c r="AM26" s="65">
        <v>0</v>
      </c>
      <c r="AN26" s="65">
        <v>1000</v>
      </c>
      <c r="AO26" s="65">
        <v>381.44027999999997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4.591164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2.0557835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2.5326122999999998</v>
      </c>
    </row>
    <row r="33" spans="1:68" x14ac:dyDescent="0.3">
      <c r="A33" s="70" t="s">
        <v>335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300</v>
      </c>
      <c r="I34" s="69"/>
      <c r="J34" s="69"/>
      <c r="K34" s="69"/>
      <c r="L34" s="69"/>
      <c r="M34" s="69"/>
      <c r="O34" s="69" t="s">
        <v>336</v>
      </c>
      <c r="P34" s="69"/>
      <c r="Q34" s="69"/>
      <c r="R34" s="69"/>
      <c r="S34" s="69"/>
      <c r="T34" s="69"/>
      <c r="V34" s="69" t="s">
        <v>295</v>
      </c>
      <c r="W34" s="69"/>
      <c r="X34" s="69"/>
      <c r="Y34" s="69"/>
      <c r="Z34" s="69"/>
      <c r="AA34" s="69"/>
      <c r="AC34" s="69" t="s">
        <v>286</v>
      </c>
      <c r="AD34" s="69"/>
      <c r="AE34" s="69"/>
      <c r="AF34" s="69"/>
      <c r="AG34" s="69"/>
      <c r="AH34" s="69"/>
      <c r="AJ34" s="69" t="s">
        <v>278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283</v>
      </c>
      <c r="C35" s="65" t="s">
        <v>277</v>
      </c>
      <c r="D35" s="65" t="s">
        <v>281</v>
      </c>
      <c r="E35" s="65" t="s">
        <v>291</v>
      </c>
      <c r="F35" s="65" t="s">
        <v>294</v>
      </c>
      <c r="H35" s="65"/>
      <c r="I35" s="65" t="s">
        <v>283</v>
      </c>
      <c r="J35" s="65" t="s">
        <v>277</v>
      </c>
      <c r="K35" s="65" t="s">
        <v>281</v>
      </c>
      <c r="L35" s="65" t="s">
        <v>291</v>
      </c>
      <c r="M35" s="65" t="s">
        <v>294</v>
      </c>
      <c r="O35" s="65"/>
      <c r="P35" s="65" t="s">
        <v>283</v>
      </c>
      <c r="Q35" s="65" t="s">
        <v>277</v>
      </c>
      <c r="R35" s="65" t="s">
        <v>281</v>
      </c>
      <c r="S35" s="65" t="s">
        <v>291</v>
      </c>
      <c r="T35" s="65" t="s">
        <v>294</v>
      </c>
      <c r="V35" s="65"/>
      <c r="W35" s="65" t="s">
        <v>283</v>
      </c>
      <c r="X35" s="65" t="s">
        <v>277</v>
      </c>
      <c r="Y35" s="65" t="s">
        <v>281</v>
      </c>
      <c r="Z35" s="65" t="s">
        <v>291</v>
      </c>
      <c r="AA35" s="65" t="s">
        <v>294</v>
      </c>
      <c r="AC35" s="65"/>
      <c r="AD35" s="65" t="s">
        <v>283</v>
      </c>
      <c r="AE35" s="65" t="s">
        <v>277</v>
      </c>
      <c r="AF35" s="65" t="s">
        <v>281</v>
      </c>
      <c r="AG35" s="65" t="s">
        <v>291</v>
      </c>
      <c r="AH35" s="65" t="s">
        <v>294</v>
      </c>
      <c r="AJ35" s="65"/>
      <c r="AK35" s="65" t="s">
        <v>283</v>
      </c>
      <c r="AL35" s="65" t="s">
        <v>277</v>
      </c>
      <c r="AM35" s="65" t="s">
        <v>281</v>
      </c>
      <c r="AN35" s="65" t="s">
        <v>291</v>
      </c>
      <c r="AO35" s="65" t="s">
        <v>315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246.49664000000001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810.08843999999999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2822.7278000000001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2685.6008000000002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35.243250000000003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102.313576</v>
      </c>
    </row>
    <row r="43" spans="1:68" x14ac:dyDescent="0.3">
      <c r="A43" s="70" t="s">
        <v>296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297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287</v>
      </c>
      <c r="P44" s="69"/>
      <c r="Q44" s="69"/>
      <c r="R44" s="69"/>
      <c r="S44" s="69"/>
      <c r="T44" s="69"/>
      <c r="V44" s="69" t="s">
        <v>288</v>
      </c>
      <c r="W44" s="69"/>
      <c r="X44" s="69"/>
      <c r="Y44" s="69"/>
      <c r="Z44" s="69"/>
      <c r="AA44" s="69"/>
      <c r="AC44" s="69" t="s">
        <v>279</v>
      </c>
      <c r="AD44" s="69"/>
      <c r="AE44" s="69"/>
      <c r="AF44" s="69"/>
      <c r="AG44" s="69"/>
      <c r="AH44" s="69"/>
      <c r="AJ44" s="69" t="s">
        <v>301</v>
      </c>
      <c r="AK44" s="69"/>
      <c r="AL44" s="69"/>
      <c r="AM44" s="69"/>
      <c r="AN44" s="69"/>
      <c r="AO44" s="69"/>
      <c r="AQ44" s="69" t="s">
        <v>289</v>
      </c>
      <c r="AR44" s="69"/>
      <c r="AS44" s="69"/>
      <c r="AT44" s="69"/>
      <c r="AU44" s="69"/>
      <c r="AV44" s="69"/>
      <c r="AX44" s="69" t="s">
        <v>280</v>
      </c>
      <c r="AY44" s="69"/>
      <c r="AZ44" s="69"/>
      <c r="BA44" s="69"/>
      <c r="BB44" s="69"/>
      <c r="BC44" s="69"/>
      <c r="BE44" s="69" t="s">
        <v>298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277</v>
      </c>
      <c r="D45" s="65" t="s">
        <v>281</v>
      </c>
      <c r="E45" s="65" t="s">
        <v>291</v>
      </c>
      <c r="F45" s="65" t="s">
        <v>294</v>
      </c>
      <c r="H45" s="65"/>
      <c r="I45" s="65" t="s">
        <v>283</v>
      </c>
      <c r="J45" s="65" t="s">
        <v>277</v>
      </c>
      <c r="K45" s="65" t="s">
        <v>314</v>
      </c>
      <c r="L45" s="65" t="s">
        <v>291</v>
      </c>
      <c r="M45" s="65" t="s">
        <v>294</v>
      </c>
      <c r="O45" s="65"/>
      <c r="P45" s="65" t="s">
        <v>283</v>
      </c>
      <c r="Q45" s="65" t="s">
        <v>277</v>
      </c>
      <c r="R45" s="65" t="s">
        <v>281</v>
      </c>
      <c r="S45" s="65" t="s">
        <v>291</v>
      </c>
      <c r="T45" s="65" t="s">
        <v>294</v>
      </c>
      <c r="V45" s="65"/>
      <c r="W45" s="65" t="s">
        <v>283</v>
      </c>
      <c r="X45" s="65" t="s">
        <v>277</v>
      </c>
      <c r="Y45" s="65" t="s">
        <v>281</v>
      </c>
      <c r="Z45" s="65" t="s">
        <v>291</v>
      </c>
      <c r="AA45" s="65" t="s">
        <v>315</v>
      </c>
      <c r="AC45" s="65"/>
      <c r="AD45" s="65" t="s">
        <v>283</v>
      </c>
      <c r="AE45" s="65" t="s">
        <v>277</v>
      </c>
      <c r="AF45" s="65" t="s">
        <v>281</v>
      </c>
      <c r="AG45" s="65" t="s">
        <v>291</v>
      </c>
      <c r="AH45" s="65" t="s">
        <v>294</v>
      </c>
      <c r="AJ45" s="65"/>
      <c r="AK45" s="65" t="s">
        <v>283</v>
      </c>
      <c r="AL45" s="65" t="s">
        <v>277</v>
      </c>
      <c r="AM45" s="65" t="s">
        <v>281</v>
      </c>
      <c r="AN45" s="65" t="s">
        <v>291</v>
      </c>
      <c r="AO45" s="65" t="s">
        <v>294</v>
      </c>
      <c r="AQ45" s="65"/>
      <c r="AR45" s="65" t="s">
        <v>316</v>
      </c>
      <c r="AS45" s="65" t="s">
        <v>277</v>
      </c>
      <c r="AT45" s="65" t="s">
        <v>281</v>
      </c>
      <c r="AU45" s="65" t="s">
        <v>291</v>
      </c>
      <c r="AV45" s="65" t="s">
        <v>294</v>
      </c>
      <c r="AX45" s="65"/>
      <c r="AY45" s="65" t="s">
        <v>283</v>
      </c>
      <c r="AZ45" s="65" t="s">
        <v>277</v>
      </c>
      <c r="BA45" s="65" t="s">
        <v>281</v>
      </c>
      <c r="BB45" s="65" t="s">
        <v>291</v>
      </c>
      <c r="BC45" s="65" t="s">
        <v>315</v>
      </c>
      <c r="BE45" s="65"/>
      <c r="BF45" s="65" t="s">
        <v>283</v>
      </c>
      <c r="BG45" s="65" t="s">
        <v>313</v>
      </c>
      <c r="BH45" s="65" t="s">
        <v>281</v>
      </c>
      <c r="BI45" s="65" t="s">
        <v>291</v>
      </c>
      <c r="BJ45" s="65" t="s">
        <v>294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9.9242069999999991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7.5044380000000004</v>
      </c>
      <c r="O46" s="65" t="s">
        <v>302</v>
      </c>
      <c r="P46" s="65">
        <v>600</v>
      </c>
      <c r="Q46" s="65">
        <v>800</v>
      </c>
      <c r="R46" s="65">
        <v>0</v>
      </c>
      <c r="S46" s="65">
        <v>10000</v>
      </c>
      <c r="T46" s="65">
        <v>476.61218000000002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2.0441309000000001E-2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2.0511400000000002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103.53422999999999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55.505240000000001</v>
      </c>
      <c r="AX46" s="65" t="s">
        <v>303</v>
      </c>
      <c r="AY46" s="65"/>
      <c r="AZ46" s="65"/>
      <c r="BA46" s="65"/>
      <c r="BB46" s="65"/>
      <c r="BC46" s="65"/>
      <c r="BE46" s="65" t="s">
        <v>290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9" sqref="H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344</v>
      </c>
      <c r="B2" s="61" t="s">
        <v>345</v>
      </c>
      <c r="C2" s="61" t="s">
        <v>304</v>
      </c>
      <c r="D2" s="61">
        <v>27</v>
      </c>
      <c r="E2" s="61">
        <v>1587.1737000000001</v>
      </c>
      <c r="F2" s="61">
        <v>265.76490000000001</v>
      </c>
      <c r="G2" s="61">
        <v>36.021839999999997</v>
      </c>
      <c r="H2" s="61">
        <v>21.455544</v>
      </c>
      <c r="I2" s="61">
        <v>14.5662985</v>
      </c>
      <c r="J2" s="61">
        <v>49.027607000000003</v>
      </c>
      <c r="K2" s="61">
        <v>26.262156999999998</v>
      </c>
      <c r="L2" s="61">
        <v>22.765447999999999</v>
      </c>
      <c r="M2" s="61">
        <v>17.579964</v>
      </c>
      <c r="N2" s="61">
        <v>2.7156886999999998</v>
      </c>
      <c r="O2" s="61">
        <v>10.604374999999999</v>
      </c>
      <c r="P2" s="61">
        <v>805.60429999999997</v>
      </c>
      <c r="Q2" s="61">
        <v>14.581892</v>
      </c>
      <c r="R2" s="61">
        <v>286.95420000000001</v>
      </c>
      <c r="S2" s="61">
        <v>53.693840000000002</v>
      </c>
      <c r="T2" s="61">
        <v>2799.1248000000001</v>
      </c>
      <c r="U2" s="61">
        <v>1.8143435999999999</v>
      </c>
      <c r="V2" s="61">
        <v>14.973155</v>
      </c>
      <c r="W2" s="61">
        <v>196.91720000000001</v>
      </c>
      <c r="X2" s="61">
        <v>88.688180000000003</v>
      </c>
      <c r="Y2" s="61">
        <v>1.3414394999999999</v>
      </c>
      <c r="Z2" s="61">
        <v>0.97609234</v>
      </c>
      <c r="AA2" s="61">
        <v>11.544904000000001</v>
      </c>
      <c r="AB2" s="61">
        <v>1.1762235999999999</v>
      </c>
      <c r="AC2" s="61">
        <v>381.44027999999997</v>
      </c>
      <c r="AD2" s="61">
        <v>4.591164</v>
      </c>
      <c r="AE2" s="61">
        <v>2.0557835</v>
      </c>
      <c r="AF2" s="61">
        <v>2.5326122999999998</v>
      </c>
      <c r="AG2" s="61">
        <v>246.49664000000001</v>
      </c>
      <c r="AH2" s="61">
        <v>179.64153999999999</v>
      </c>
      <c r="AI2" s="61">
        <v>66.855099999999993</v>
      </c>
      <c r="AJ2" s="61">
        <v>810.08843999999999</v>
      </c>
      <c r="AK2" s="61">
        <v>2822.7278000000001</v>
      </c>
      <c r="AL2" s="61">
        <v>35.243250000000003</v>
      </c>
      <c r="AM2" s="61">
        <v>2685.6008000000002</v>
      </c>
      <c r="AN2" s="61">
        <v>102.313576</v>
      </c>
      <c r="AO2" s="61">
        <v>9.9242069999999991</v>
      </c>
      <c r="AP2" s="61">
        <v>7.1077193999999997</v>
      </c>
      <c r="AQ2" s="61">
        <v>2.8164866000000002</v>
      </c>
      <c r="AR2" s="61">
        <v>7.5044380000000004</v>
      </c>
      <c r="AS2" s="61">
        <v>476.61218000000002</v>
      </c>
      <c r="AT2" s="61">
        <v>2.0441309000000001E-2</v>
      </c>
      <c r="AU2" s="61">
        <v>2.0511400000000002</v>
      </c>
      <c r="AV2" s="61">
        <v>103.53422999999999</v>
      </c>
      <c r="AW2" s="61">
        <v>55.505240000000001</v>
      </c>
      <c r="AX2" s="61">
        <v>5.9415112999999999E-2</v>
      </c>
      <c r="AY2" s="61">
        <v>1.3105271000000001</v>
      </c>
      <c r="AZ2" s="61">
        <v>201.22583</v>
      </c>
      <c r="BA2" s="61">
        <v>27.083673000000001</v>
      </c>
      <c r="BB2" s="61">
        <v>7.527736</v>
      </c>
      <c r="BC2" s="61">
        <v>9.7770890000000001</v>
      </c>
      <c r="BD2" s="61">
        <v>9.7608110000000003</v>
      </c>
      <c r="BE2" s="61">
        <v>0.51945996000000005</v>
      </c>
      <c r="BF2" s="61">
        <v>2.4363269999999999</v>
      </c>
      <c r="BG2" s="61">
        <v>0</v>
      </c>
      <c r="BH2" s="61">
        <v>2.2317240999999999E-5</v>
      </c>
      <c r="BI2" s="61">
        <v>1.9850916999999998E-3</v>
      </c>
      <c r="BJ2" s="61">
        <v>3.2812340000000002E-2</v>
      </c>
      <c r="BK2" s="61">
        <v>0</v>
      </c>
      <c r="BL2" s="61">
        <v>0.21730720000000001</v>
      </c>
      <c r="BM2" s="61">
        <v>1.6772505</v>
      </c>
      <c r="BN2" s="61">
        <v>0.59064850000000002</v>
      </c>
      <c r="BO2" s="61">
        <v>32.528903999999997</v>
      </c>
      <c r="BP2" s="61">
        <v>4.4916115000000003</v>
      </c>
      <c r="BQ2" s="61">
        <v>9.9286995000000005</v>
      </c>
      <c r="BR2" s="61">
        <v>40.468124000000003</v>
      </c>
      <c r="BS2" s="61">
        <v>25.162167</v>
      </c>
      <c r="BT2" s="61">
        <v>5.3696321999999999</v>
      </c>
      <c r="BU2" s="61">
        <v>8.7308810000000001E-2</v>
      </c>
      <c r="BV2" s="61">
        <v>1.4707830999999999E-2</v>
      </c>
      <c r="BW2" s="61">
        <v>0.38164925999999999</v>
      </c>
      <c r="BX2" s="61">
        <v>0.75059509999999996</v>
      </c>
      <c r="BY2" s="61">
        <v>8.4752770000000005E-2</v>
      </c>
      <c r="BZ2" s="61">
        <v>1.1532783999999999E-3</v>
      </c>
      <c r="CA2" s="61">
        <v>0.58839094999999997</v>
      </c>
      <c r="CB2" s="61">
        <v>4.6479803999999996E-3</v>
      </c>
      <c r="CC2" s="61">
        <v>8.8503570000000004E-2</v>
      </c>
      <c r="CD2" s="61">
        <v>0.97179539999999998</v>
      </c>
      <c r="CE2" s="61">
        <v>7.6299519999999996E-2</v>
      </c>
      <c r="CF2" s="61">
        <v>0.15013873999999999</v>
      </c>
      <c r="CG2" s="61">
        <v>1.2449999E-6</v>
      </c>
      <c r="CH2" s="61">
        <v>2.0585379000000001E-2</v>
      </c>
      <c r="CI2" s="61">
        <v>6.3705669999999997E-3</v>
      </c>
      <c r="CJ2" s="61">
        <v>2.237536</v>
      </c>
      <c r="CK2" s="61">
        <v>1.8737525000000001E-2</v>
      </c>
      <c r="CL2" s="61">
        <v>0.87230359999999996</v>
      </c>
      <c r="CM2" s="61">
        <v>1.6630455</v>
      </c>
      <c r="CN2" s="61">
        <v>1415.9619</v>
      </c>
      <c r="CO2" s="61">
        <v>2410.6372000000001</v>
      </c>
      <c r="CP2" s="61">
        <v>1443.0533</v>
      </c>
      <c r="CQ2" s="61">
        <v>516.18340000000001</v>
      </c>
      <c r="CR2" s="61">
        <v>281.79852</v>
      </c>
      <c r="CS2" s="61">
        <v>247.79294999999999</v>
      </c>
      <c r="CT2" s="61">
        <v>1409.1643999999999</v>
      </c>
      <c r="CU2" s="61">
        <v>815.89570000000003</v>
      </c>
      <c r="CV2" s="61">
        <v>768.73206000000005</v>
      </c>
      <c r="CW2" s="61">
        <v>943.55920000000003</v>
      </c>
      <c r="CX2" s="61">
        <v>283.08150000000001</v>
      </c>
      <c r="CY2" s="61">
        <v>1788.2899</v>
      </c>
      <c r="CZ2" s="61">
        <v>866.7269</v>
      </c>
      <c r="DA2" s="61">
        <v>2077.8078999999998</v>
      </c>
      <c r="DB2" s="61">
        <v>2005.9215999999999</v>
      </c>
      <c r="DC2" s="61">
        <v>3036.0225</v>
      </c>
      <c r="DD2" s="61">
        <v>4949.8680000000004</v>
      </c>
      <c r="DE2" s="61">
        <v>1107.3877</v>
      </c>
      <c r="DF2" s="61">
        <v>2358.4204</v>
      </c>
      <c r="DG2" s="61">
        <v>1150.848</v>
      </c>
      <c r="DH2" s="61">
        <v>42.15945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27.083673000000001</v>
      </c>
      <c r="B6">
        <f>BB2</f>
        <v>7.527736</v>
      </c>
      <c r="C6">
        <f>BC2</f>
        <v>9.7770890000000001</v>
      </c>
      <c r="D6">
        <f>BD2</f>
        <v>9.7608110000000003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34485</v>
      </c>
      <c r="C2" s="56">
        <f ca="1">YEAR(TODAY())-YEAR(B2)+IF(TODAY()&gt;=DATE(YEAR(TODAY()),MONTH(B2),DAY(B2)),0,-1)</f>
        <v>27</v>
      </c>
      <c r="E2" s="52">
        <v>165</v>
      </c>
      <c r="F2" s="53" t="s">
        <v>275</v>
      </c>
      <c r="G2" s="52">
        <v>51</v>
      </c>
      <c r="H2" s="51" t="s">
        <v>40</v>
      </c>
      <c r="I2" s="72">
        <f>ROUND(G3/E3^2,1)</f>
        <v>18.7</v>
      </c>
    </row>
    <row r="3" spans="1:9" x14ac:dyDescent="0.3">
      <c r="E3" s="51">
        <f>E2/100</f>
        <v>1.65</v>
      </c>
      <c r="F3" s="51" t="s">
        <v>39</v>
      </c>
      <c r="G3" s="51">
        <f>G2</f>
        <v>51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김경현, ID : H1900671)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16:05:52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27</v>
      </c>
      <c r="G12" s="137"/>
      <c r="H12" s="137"/>
      <c r="I12" s="137"/>
      <c r="K12" s="128">
        <f>'개인정보 및 신체계측 입력'!E2</f>
        <v>165</v>
      </c>
      <c r="L12" s="129"/>
      <c r="M12" s="122">
        <f>'개인정보 및 신체계측 입력'!G2</f>
        <v>51</v>
      </c>
      <c r="N12" s="123"/>
      <c r="O12" s="118" t="s">
        <v>270</v>
      </c>
      <c r="P12" s="112"/>
      <c r="Q12" s="115">
        <f>'개인정보 및 신체계측 입력'!I2</f>
        <v>18.7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김경현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75.757000000000005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10.268000000000001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13.975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14.7</v>
      </c>
      <c r="L72" s="36" t="s">
        <v>52</v>
      </c>
      <c r="M72" s="36">
        <f>ROUND('DRIs DATA'!K8,1)</f>
        <v>4.3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38.26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124.78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88.69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78.41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30.81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188.18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99.24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2021-09-01T02:22:23Z</dcterms:modified>
</cp:coreProperties>
</file>