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<sst xmlns="http://schemas.openxmlformats.org/spreadsheetml/2006/main" count="692" uniqueCount="357">
  <si>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</si>
  <si>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</si>
  <si>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</si>
  <si>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</si>
  <si>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</si>
  <si>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</si>
  <si>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</si>
  <si>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</si>
  <si>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</si>
  <si>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</si>
  <si>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</si>
  <si>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</si>
  <si>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</si>
  <si>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</si>
  <si>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</si>
  <si>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</si>
  <si>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</si>
  <si>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</si>
  <si>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</si>
  <si>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</si>
  <si>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</si>
  <si>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</si>
  <si>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</si>
  <si>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</si>
  <si>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</si>
  <si>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</si>
  <si>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</si>
  <si>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</si>
  <si>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</si>
  <si>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</si>
  <si>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</si>
  <si>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</si>
  <si>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</si>
  <si>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</si>
  <si>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</si>
  <si>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</si>
  <si>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</si>
  <si>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</si>
  <si>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</si>
  <si>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</si>
  <si>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</si>
  <si>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</si>
  <si>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</si>
  <si>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</si>
  <si>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</si>
  <si>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</si>
  <si>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</si>
  <si>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</si>
  <si>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</si>
  <si>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</si>
  <si>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</si>
  <si>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</si>
  <si>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</si>
  <si>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</si>
  <si>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</si>
  <si>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</si>
  <si>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</si>
  <si>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</si>
  <si>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</si>
  <si>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</si>
  <si>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</si>
  <si>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</si>
  <si>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</si>
  <si>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</si>
  <si>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</si>
  <si>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</si>
  <si>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</si>
  <si>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</si>
  <si>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</si>
  <si>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</si>
  <si>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</si>
  <si>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</si>
  <si>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</si>
  <si>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</si>
  <si>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</si>
  <si>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</si>
  <si>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</si>
  <si>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</si>
  <si>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</si>
  <si>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</si>
  <si>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</si>
  <si>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</si>
  <si>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</si>
  <si>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</si>
  <si>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</si>
  <si>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</si>
  <si>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</si>
  <si>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</si>
  <si>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</si>
  <si>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</si>
  <si>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</si>
  <si>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</si>
  <si>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</si>
  <si>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</si>
  <si>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</si>
  <si>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</si>
  <si>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</si>
  <si>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</si>
  <si>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</si>
  <si>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</si>
  <si>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</si>
  <si>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</si>
  <si>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</si>
  <si>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</si>
  <si>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</si>
  <si>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</si>
  <si>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</si>
  <si>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</si>
  <si>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</si>
  <si>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</si>
  <si>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</si>
  <si>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</si>
  <si>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</si>
  <si>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</si>
  <si>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</si>
  <si>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</si>
  <si>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</si>
  <si>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</si>
  <si>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</si>
  <si>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</si>
  <si>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</si>
  <si>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</si>
  <si>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</si>
  <si>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</si>
  <si>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</si>
  <si>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</si>
  <si>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</si>
  <si>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</si>
  <si>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</si>
  <si>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</si>
  <si>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</si>
  <si>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</si>
  <si>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</si>
  <si>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</si>
  <si>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</si>
  <si>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</si>
  <si>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</si>
  <si>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</si>
  <si>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</si>
  <si>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</si>
  <si>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</si>
  <si>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</si>
  <si>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</si>
  <si>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</si>
  <si>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</si>
  <si>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</si>
  <si>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</si>
  <si>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</si>
  <si>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</si>
  <si>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</si>
  <si>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</si>
  <si>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</si>
  <si>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</si>
  <si>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</si>
  <si>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</si>
  <si>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</si>
  <si>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</si>
  <si>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</si>
  <si>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</si>
  <si>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</si>
  <si>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</si>
  <si>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</si>
  <si>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</si>
  <si>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</si>
  <si>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</si>
  <si>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</si>
  <si>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</si>
  <si>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</si>
  <si>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</si>
  <si>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</si>
  <si>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</si>
  <si>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</si>
  <si>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</si>
  <si>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</si>
  <si>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</si>
  <si>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</si>
  <si>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</si>
  <si>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</si>
  <si>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</si>
  <si>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</si>
  <si>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</si>
  <si>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</si>
  <si>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</si>
  <si>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</si>
  <si>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</si>
  <si>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</si>
  <si>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</si>
  <si>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</si>
  <si>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</si>
  <si>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</si>
  <si>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</si>
  <si>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</si>
  <si>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</si>
  <si>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</si>
  <si>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</si>
  <si>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</si>
  <si>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</si>
  <si>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</si>
  <si>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</si>
  <si>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</si>
  <si>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</si>
  <si>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</si>
  <si>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</si>
  <si>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</si>
  <si>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</si>
  <si>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</si>
  <si>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</si>
  <si>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</si>
  <si>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</si>
  <si>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</si>
  <si>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</si>
  <si>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</si>
  <si>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</si>
  <si>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</si>
  <si>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</si>
  <si>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</si>
  <si>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</si>
  <si>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</si>
  <si>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</si>
  <si>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</si>
  <si>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</si>
  <si>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</si>
  <si>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</si>
  <si>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</si>
  <si>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</si>
  <si>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</si>
  <si>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</si>
  <si>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</si>
  <si>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</si>
  <si>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</si>
  <si>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</si>
  <si>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</si>
  <si>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</si>
  <si>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</si>
  <si>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</si>
  <si>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</si>
  <si>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</si>
  <si>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</si>
  <si>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</si>
  <si>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</si>
  <si>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</si>
  <si>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</si>
  <si>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</si>
  <si>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</si>
  <si>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</si>
  <si>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</si>
  <si>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</si>
  <si>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</si>
  <si>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</si>
  <si>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</si>
  <si>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</si>
  <si>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</si>
  <si>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</si>
  <si>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</si>
  <si>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</si>
  <si>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</si>
  <si>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</si>
  <si>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</si>
  <si>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</si>
  <si>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</si>
  <si>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</si>
  <si>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</si>
  <si>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</si>
  <si>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</si>
  <si>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</si>
  <si>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</si>
  <si>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</si>
  <si>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</si>
  <si>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</si>
  <si>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</si>
  <si>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</si>
  <si>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</si>
  <si>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</si>
  <si>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</si>
  <si>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</si>
  <si>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</si>
  <si>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</si>
  <si>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</si>
  <si>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</si>
  <si>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</si>
  <si>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</si>
  <si>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</si>
  <si>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</si>
  <si>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</si>
  <si>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충분섭취량</t>
    <phoneticPr fontId="1" type="noConversion"/>
  </si>
  <si>
    <t>적정비율(최소)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</si>
  <si>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</si>
  <si>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</si>
  <si>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</si>
  <si>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</si>
  <si>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</si>
  <si>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</si>
  <si>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</si>
  <si>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</si>
  <si>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</si>
  <si>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</si>
  <si>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</si>
  <si>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</si>
  <si>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</si>
  <si>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</si>
  <si>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</si>
  <si>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</si>
  <si>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</si>
  <si>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</si>
  <si>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</si>
  <si>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</si>
  <si>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</si>
  <si>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</si>
  <si>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섭취량</t>
    <phoneticPr fontId="1" type="noConversion"/>
  </si>
  <si>
    <t>칼륨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</si>
  <si>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</si>
  <si>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</si>
  <si>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</si>
  <si>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</si>
  <si>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</si>
  <si>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</si>
  <si>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요오드</t>
    <phoneticPr fontId="1" type="noConversion"/>
  </si>
  <si>
    <t>구리(ug/일)</t>
    <phoneticPr fontId="1" type="noConversion"/>
  </si>
  <si>
    <t>F</t>
  </si>
  <si>
    <t>평균필요량</t>
    <phoneticPr fontId="1" type="noConversion"/>
  </si>
  <si>
    <t>에너지(kcal)</t>
    <phoneticPr fontId="1" type="noConversion"/>
  </si>
  <si>
    <t>(설문지 : FFQ 95문항 설문지, 사용자 : 김지연, ID : H1900674)</t>
  </si>
  <si>
    <t>2021년 08월 31일 16:10:35</t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</si>
  <si>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</si>
  <si>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</si>
  <si>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</si>
  <si>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</si>
  <si>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단백질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</si>
  <si>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</si>
  <si>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</si>
  <si>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</si>
  <si>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</si>
  <si>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적정비율(최대)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</si>
  <si>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</si>
  <si>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</si>
  <si>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</si>
  <si>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</si>
  <si>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</si>
  <si>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</si>
  <si>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</si>
  <si>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</si>
  <si>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</si>
  <si>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</si>
  <si>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</si>
  <si>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</si>
  <si>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</si>
  <si>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</si>
  <si>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</si>
  <si>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엽산(μg DFE/일)</t>
    <phoneticPr fontId="1" type="noConversion"/>
  </si>
  <si>
    <t>인</t>
    <phoneticPr fontId="1" type="noConversion"/>
  </si>
  <si>
    <t>미량 무기질</t>
    <phoneticPr fontId="1" type="noConversion"/>
  </si>
  <si>
    <t>불소</t>
    <phoneticPr fontId="1" type="noConversion"/>
  </si>
  <si>
    <t>권장섭취량</t>
    <phoneticPr fontId="1" type="noConversion"/>
  </si>
  <si>
    <t>몰리브덴(ug/일)</t>
    <phoneticPr fontId="1" type="noConversion"/>
  </si>
  <si>
    <t>크롬(ug/일)</t>
    <phoneticPr fontId="1" type="noConversion"/>
  </si>
  <si>
    <t>H1900674</t>
  </si>
  <si>
    <t>김지연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</si>
</sst>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76.474525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3.7461471999999998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3.3913897999999998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1410.3132000000001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5006.3339999999998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125.37869000000001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187.19162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12.2111635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3918.4485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0.55778159999999999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3.0918272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31.738384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146.64350999999999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84.590320000000006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4.0709999999999997</c:v>
                </c:pt>
                <c:pt idx="1">
                  <c:v>10.459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16.469609999999999</c:v>
                </c:pt>
                <c:pt idx="1">
                  <c:v>20.201886999999999</c:v>
                </c:pt>
                <c:pt idx="2">
                  <c:v>15.327089000000001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724.00635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23.558454999999999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73.921000000000006</c:v>
                </c:pt>
                <c:pt idx="1">
                  <c:v>10.569000000000001</c:v>
                </c:pt>
                <c:pt idx="2">
                  <c:v>15.51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2193.9589999999998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266.38866999999999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624.18209999999999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4.1354202999999998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4939.3706000000002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19.505472000000001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2.9928298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267.9221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1.7144332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22.957006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2.9928298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652.73943999999995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10.893853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김지연, ID : H1900674)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16:10:35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2193.9589999999998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76.474525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31.738384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73.921000000000006</v>
      </c>
      <c r="G8" s="59">
        <f>'DRIs DATA 입력'!G8</f>
        <v>10.569000000000001</v>
      </c>
      <c r="H8" s="59">
        <f>'DRIs DATA 입력'!H8</f>
        <v>15.51</v>
      </c>
      <c r="I8" s="46"/>
      <c r="J8" s="59" t="s">
        <v>215</v>
      </c>
      <c r="K8" s="59">
        <f>'DRIs DATA 입력'!K8</f>
        <v>4.0709999999999997</v>
      </c>
      <c r="L8" s="59">
        <f>'DRIs DATA 입력'!L8</f>
        <v>10.459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724.00635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23.558454999999999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4.1354202999999998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267.9221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266.38866999999999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2.137788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1.7144332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22.957006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2.9928298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652.73943999999995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10.893853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3.7461471999999998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3.3913897999999998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624.18209999999999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1410.3132000000001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4939.3706000000002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5006.3339999999998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125.37869000000001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187.19162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19.505472000000001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12.2111635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3918.4485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0.55778159999999999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3.0918272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146.64350999999999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84.590320000000006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61" sqref="H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298</v>
      </c>
      <c r="B1" s="61" t="s">
        <v>321</v>
      </c>
      <c r="G1" s="62" t="s">
        <v>299</v>
      </c>
      <c r="H1" s="61" t="s">
        <v>322</v>
      </c>
    </row>
    <row r="3" spans="1:27" x14ac:dyDescent="0.3">
      <c r="A3" s="71" t="s">
        <v>323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320</v>
      </c>
      <c r="B4" s="69"/>
      <c r="C4" s="69"/>
      <c r="E4" s="66" t="s">
        <v>312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325</v>
      </c>
      <c r="V4" s="69"/>
      <c r="W4" s="69"/>
      <c r="X4" s="69"/>
      <c r="Y4" s="69"/>
      <c r="Z4" s="69"/>
    </row>
    <row r="5" spans="1:27" x14ac:dyDescent="0.3">
      <c r="A5" s="65"/>
      <c r="B5" s="65" t="s">
        <v>286</v>
      </c>
      <c r="C5" s="65" t="s">
        <v>326</v>
      </c>
      <c r="E5" s="65"/>
      <c r="F5" s="65" t="s">
        <v>49</v>
      </c>
      <c r="G5" s="65" t="s">
        <v>287</v>
      </c>
      <c r="H5" s="65" t="s">
        <v>327</v>
      </c>
      <c r="J5" s="65"/>
      <c r="K5" s="65" t="s">
        <v>313</v>
      </c>
      <c r="L5" s="65" t="s">
        <v>328</v>
      </c>
      <c r="N5" s="65"/>
      <c r="O5" s="65" t="s">
        <v>329</v>
      </c>
      <c r="P5" s="65" t="s">
        <v>277</v>
      </c>
      <c r="Q5" s="65" t="s">
        <v>284</v>
      </c>
      <c r="R5" s="65" t="s">
        <v>300</v>
      </c>
      <c r="S5" s="65" t="s">
        <v>308</v>
      </c>
      <c r="U5" s="65"/>
      <c r="V5" s="65" t="s">
        <v>288</v>
      </c>
      <c r="W5" s="65" t="s">
        <v>330</v>
      </c>
      <c r="X5" s="65" t="s">
        <v>284</v>
      </c>
      <c r="Y5" s="65" t="s">
        <v>300</v>
      </c>
      <c r="Z5" s="65" t="s">
        <v>308</v>
      </c>
    </row>
    <row r="6" spans="1:27" x14ac:dyDescent="0.3">
      <c r="A6" s="65" t="s">
        <v>278</v>
      </c>
      <c r="B6" s="65">
        <v>1900</v>
      </c>
      <c r="C6" s="65">
        <v>2193.9589999999998</v>
      </c>
      <c r="E6" s="65" t="s">
        <v>331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301</v>
      </c>
      <c r="O6" s="65">
        <v>40</v>
      </c>
      <c r="P6" s="65">
        <v>50</v>
      </c>
      <c r="Q6" s="65">
        <v>0</v>
      </c>
      <c r="R6" s="65">
        <v>0</v>
      </c>
      <c r="S6" s="65">
        <v>76.474525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31.738384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332</v>
      </c>
      <c r="K7" s="65">
        <v>1</v>
      </c>
      <c r="L7" s="65">
        <v>10</v>
      </c>
    </row>
    <row r="8" spans="1:27" x14ac:dyDescent="0.3">
      <c r="E8" s="65" t="s">
        <v>302</v>
      </c>
      <c r="F8" s="65">
        <v>73.921000000000006</v>
      </c>
      <c r="G8" s="65">
        <v>10.569000000000001</v>
      </c>
      <c r="H8" s="65">
        <v>15.51</v>
      </c>
      <c r="J8" s="65" t="s">
        <v>302</v>
      </c>
      <c r="K8" s="65">
        <v>4.0709999999999997</v>
      </c>
      <c r="L8" s="65">
        <v>10.459</v>
      </c>
    </row>
    <row r="13" spans="1:27" x14ac:dyDescent="0.3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290</v>
      </c>
      <c r="B14" s="69"/>
      <c r="C14" s="69"/>
      <c r="D14" s="69"/>
      <c r="E14" s="69"/>
      <c r="F14" s="69"/>
      <c r="H14" s="69" t="s">
        <v>291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277</v>
      </c>
      <c r="D15" s="65" t="s">
        <v>333</v>
      </c>
      <c r="E15" s="65" t="s">
        <v>300</v>
      </c>
      <c r="F15" s="65" t="s">
        <v>334</v>
      </c>
      <c r="H15" s="65"/>
      <c r="I15" s="65" t="s">
        <v>288</v>
      </c>
      <c r="J15" s="65" t="s">
        <v>277</v>
      </c>
      <c r="K15" s="65" t="s">
        <v>335</v>
      </c>
      <c r="L15" s="65" t="s">
        <v>336</v>
      </c>
      <c r="M15" s="65" t="s">
        <v>308</v>
      </c>
      <c r="O15" s="65"/>
      <c r="P15" s="65" t="s">
        <v>329</v>
      </c>
      <c r="Q15" s="65" t="s">
        <v>277</v>
      </c>
      <c r="R15" s="65" t="s">
        <v>284</v>
      </c>
      <c r="S15" s="65" t="s">
        <v>300</v>
      </c>
      <c r="T15" s="65" t="s">
        <v>337</v>
      </c>
      <c r="V15" s="65"/>
      <c r="W15" s="65" t="s">
        <v>338</v>
      </c>
      <c r="X15" s="65" t="s">
        <v>277</v>
      </c>
      <c r="Y15" s="65" t="s">
        <v>284</v>
      </c>
      <c r="Z15" s="65" t="s">
        <v>300</v>
      </c>
      <c r="AA15" s="65" t="s">
        <v>334</v>
      </c>
    </row>
    <row r="16" spans="1:27" x14ac:dyDescent="0.3">
      <c r="A16" s="65" t="s">
        <v>339</v>
      </c>
      <c r="B16" s="65">
        <v>450</v>
      </c>
      <c r="C16" s="65">
        <v>650</v>
      </c>
      <c r="D16" s="65">
        <v>0</v>
      </c>
      <c r="E16" s="65">
        <v>3000</v>
      </c>
      <c r="F16" s="65">
        <v>724.00635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23.558454999999999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4.1354202999999998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267.9221</v>
      </c>
    </row>
    <row r="23" spans="1:62" x14ac:dyDescent="0.3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314</v>
      </c>
      <c r="B24" s="69"/>
      <c r="C24" s="69"/>
      <c r="D24" s="69"/>
      <c r="E24" s="69"/>
      <c r="F24" s="69"/>
      <c r="H24" s="69" t="s">
        <v>292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340</v>
      </c>
      <c r="AK24" s="69"/>
      <c r="AL24" s="69"/>
      <c r="AM24" s="69"/>
      <c r="AN24" s="69"/>
      <c r="AO24" s="69"/>
      <c r="AQ24" s="69" t="s">
        <v>341</v>
      </c>
      <c r="AR24" s="69"/>
      <c r="AS24" s="69"/>
      <c r="AT24" s="69"/>
      <c r="AU24" s="69"/>
      <c r="AV24" s="69"/>
      <c r="AX24" s="69" t="s">
        <v>342</v>
      </c>
      <c r="AY24" s="69"/>
      <c r="AZ24" s="69"/>
      <c r="BA24" s="69"/>
      <c r="BB24" s="69"/>
      <c r="BC24" s="69"/>
      <c r="BE24" s="69" t="s">
        <v>293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329</v>
      </c>
      <c r="C25" s="65" t="s">
        <v>277</v>
      </c>
      <c r="D25" s="65" t="s">
        <v>284</v>
      </c>
      <c r="E25" s="65" t="s">
        <v>343</v>
      </c>
      <c r="F25" s="65" t="s">
        <v>308</v>
      </c>
      <c r="H25" s="65"/>
      <c r="I25" s="65" t="s">
        <v>344</v>
      </c>
      <c r="J25" s="65" t="s">
        <v>277</v>
      </c>
      <c r="K25" s="65" t="s">
        <v>284</v>
      </c>
      <c r="L25" s="65" t="s">
        <v>300</v>
      </c>
      <c r="M25" s="65" t="s">
        <v>308</v>
      </c>
      <c r="O25" s="65"/>
      <c r="P25" s="65" t="s">
        <v>288</v>
      </c>
      <c r="Q25" s="65" t="s">
        <v>277</v>
      </c>
      <c r="R25" s="65" t="s">
        <v>284</v>
      </c>
      <c r="S25" s="65" t="s">
        <v>343</v>
      </c>
      <c r="T25" s="65" t="s">
        <v>308</v>
      </c>
      <c r="V25" s="65"/>
      <c r="W25" s="65" t="s">
        <v>329</v>
      </c>
      <c r="X25" s="65" t="s">
        <v>277</v>
      </c>
      <c r="Y25" s="65" t="s">
        <v>284</v>
      </c>
      <c r="Z25" s="65" t="s">
        <v>300</v>
      </c>
      <c r="AA25" s="65" t="s">
        <v>308</v>
      </c>
      <c r="AC25" s="65"/>
      <c r="AD25" s="65" t="s">
        <v>288</v>
      </c>
      <c r="AE25" s="65" t="s">
        <v>345</v>
      </c>
      <c r="AF25" s="65" t="s">
        <v>284</v>
      </c>
      <c r="AG25" s="65" t="s">
        <v>300</v>
      </c>
      <c r="AH25" s="65" t="s">
        <v>308</v>
      </c>
      <c r="AJ25" s="65"/>
      <c r="AK25" s="65" t="s">
        <v>288</v>
      </c>
      <c r="AL25" s="65" t="s">
        <v>345</v>
      </c>
      <c r="AM25" s="65" t="s">
        <v>284</v>
      </c>
      <c r="AN25" s="65" t="s">
        <v>300</v>
      </c>
      <c r="AO25" s="65" t="s">
        <v>337</v>
      </c>
      <c r="AQ25" s="65"/>
      <c r="AR25" s="65" t="s">
        <v>288</v>
      </c>
      <c r="AS25" s="65" t="s">
        <v>277</v>
      </c>
      <c r="AT25" s="65" t="s">
        <v>335</v>
      </c>
      <c r="AU25" s="65" t="s">
        <v>346</v>
      </c>
      <c r="AV25" s="65" t="s">
        <v>308</v>
      </c>
      <c r="AX25" s="65"/>
      <c r="AY25" s="65" t="s">
        <v>329</v>
      </c>
      <c r="AZ25" s="65" t="s">
        <v>277</v>
      </c>
      <c r="BA25" s="65" t="s">
        <v>347</v>
      </c>
      <c r="BB25" s="65" t="s">
        <v>346</v>
      </c>
      <c r="BC25" s="65" t="s">
        <v>308</v>
      </c>
      <c r="BE25" s="65"/>
      <c r="BF25" s="65" t="s">
        <v>288</v>
      </c>
      <c r="BG25" s="65" t="s">
        <v>277</v>
      </c>
      <c r="BH25" s="65" t="s">
        <v>335</v>
      </c>
      <c r="BI25" s="65" t="s">
        <v>300</v>
      </c>
      <c r="BJ25" s="65" t="s">
        <v>326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266.38866999999999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2.137788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1.7144332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22.957006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2.9928298</v>
      </c>
      <c r="AJ26" s="65" t="s">
        <v>348</v>
      </c>
      <c r="AK26" s="65">
        <v>320</v>
      </c>
      <c r="AL26" s="65">
        <v>400</v>
      </c>
      <c r="AM26" s="65">
        <v>0</v>
      </c>
      <c r="AN26" s="65">
        <v>1000</v>
      </c>
      <c r="AO26" s="65">
        <v>652.73943999999995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10.893853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3.7461471999999998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3.3913897999999998</v>
      </c>
    </row>
    <row r="33" spans="1:68" x14ac:dyDescent="0.3">
      <c r="A33" s="70" t="s">
        <v>294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349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309</v>
      </c>
      <c r="W34" s="69"/>
      <c r="X34" s="69"/>
      <c r="Y34" s="69"/>
      <c r="Z34" s="69"/>
      <c r="AA34" s="69"/>
      <c r="AC34" s="69" t="s">
        <v>295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319</v>
      </c>
      <c r="C35" s="65" t="s">
        <v>277</v>
      </c>
      <c r="D35" s="65" t="s">
        <v>284</v>
      </c>
      <c r="E35" s="65" t="s">
        <v>300</v>
      </c>
      <c r="F35" s="65" t="s">
        <v>308</v>
      </c>
      <c r="H35" s="65"/>
      <c r="I35" s="65" t="s">
        <v>329</v>
      </c>
      <c r="J35" s="65" t="s">
        <v>277</v>
      </c>
      <c r="K35" s="65" t="s">
        <v>284</v>
      </c>
      <c r="L35" s="65" t="s">
        <v>300</v>
      </c>
      <c r="M35" s="65" t="s">
        <v>308</v>
      </c>
      <c r="O35" s="65"/>
      <c r="P35" s="65" t="s">
        <v>288</v>
      </c>
      <c r="Q35" s="65" t="s">
        <v>277</v>
      </c>
      <c r="R35" s="65" t="s">
        <v>284</v>
      </c>
      <c r="S35" s="65" t="s">
        <v>300</v>
      </c>
      <c r="T35" s="65" t="s">
        <v>308</v>
      </c>
      <c r="V35" s="65"/>
      <c r="W35" s="65" t="s">
        <v>344</v>
      </c>
      <c r="X35" s="65" t="s">
        <v>277</v>
      </c>
      <c r="Y35" s="65" t="s">
        <v>347</v>
      </c>
      <c r="Z35" s="65" t="s">
        <v>300</v>
      </c>
      <c r="AA35" s="65" t="s">
        <v>308</v>
      </c>
      <c r="AC35" s="65"/>
      <c r="AD35" s="65" t="s">
        <v>329</v>
      </c>
      <c r="AE35" s="65" t="s">
        <v>330</v>
      </c>
      <c r="AF35" s="65" t="s">
        <v>284</v>
      </c>
      <c r="AG35" s="65" t="s">
        <v>346</v>
      </c>
      <c r="AH35" s="65" t="s">
        <v>308</v>
      </c>
      <c r="AJ35" s="65"/>
      <c r="AK35" s="65" t="s">
        <v>288</v>
      </c>
      <c r="AL35" s="65" t="s">
        <v>277</v>
      </c>
      <c r="AM35" s="65" t="s">
        <v>335</v>
      </c>
      <c r="AN35" s="65" t="s">
        <v>346</v>
      </c>
      <c r="AO35" s="65" t="s">
        <v>337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624.18209999999999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1410.3132000000001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4939.3706000000002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5006.3339999999998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125.37869000000001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187.19162</v>
      </c>
    </row>
    <row r="43" spans="1:68" x14ac:dyDescent="0.3">
      <c r="A43" s="70" t="s">
        <v>350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351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316</v>
      </c>
      <c r="AK44" s="69"/>
      <c r="AL44" s="69"/>
      <c r="AM44" s="69"/>
      <c r="AN44" s="69"/>
      <c r="AO44" s="69"/>
      <c r="AQ44" s="69" t="s">
        <v>297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311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329</v>
      </c>
      <c r="C45" s="65" t="s">
        <v>345</v>
      </c>
      <c r="D45" s="65" t="s">
        <v>333</v>
      </c>
      <c r="E45" s="65" t="s">
        <v>300</v>
      </c>
      <c r="F45" s="65" t="s">
        <v>337</v>
      </c>
      <c r="H45" s="65"/>
      <c r="I45" s="65" t="s">
        <v>288</v>
      </c>
      <c r="J45" s="65" t="s">
        <v>277</v>
      </c>
      <c r="K45" s="65" t="s">
        <v>335</v>
      </c>
      <c r="L45" s="65" t="s">
        <v>300</v>
      </c>
      <c r="M45" s="65" t="s">
        <v>308</v>
      </c>
      <c r="O45" s="65"/>
      <c r="P45" s="65" t="s">
        <v>329</v>
      </c>
      <c r="Q45" s="65" t="s">
        <v>352</v>
      </c>
      <c r="R45" s="65" t="s">
        <v>284</v>
      </c>
      <c r="S45" s="65" t="s">
        <v>346</v>
      </c>
      <c r="T45" s="65" t="s">
        <v>308</v>
      </c>
      <c r="V45" s="65"/>
      <c r="W45" s="65" t="s">
        <v>338</v>
      </c>
      <c r="X45" s="65" t="s">
        <v>352</v>
      </c>
      <c r="Y45" s="65" t="s">
        <v>284</v>
      </c>
      <c r="Z45" s="65" t="s">
        <v>300</v>
      </c>
      <c r="AA45" s="65" t="s">
        <v>337</v>
      </c>
      <c r="AC45" s="65"/>
      <c r="AD45" s="65" t="s">
        <v>288</v>
      </c>
      <c r="AE45" s="65" t="s">
        <v>330</v>
      </c>
      <c r="AF45" s="65" t="s">
        <v>284</v>
      </c>
      <c r="AG45" s="65" t="s">
        <v>300</v>
      </c>
      <c r="AH45" s="65" t="s">
        <v>334</v>
      </c>
      <c r="AJ45" s="65"/>
      <c r="AK45" s="65" t="s">
        <v>288</v>
      </c>
      <c r="AL45" s="65" t="s">
        <v>277</v>
      </c>
      <c r="AM45" s="65" t="s">
        <v>284</v>
      </c>
      <c r="AN45" s="65" t="s">
        <v>300</v>
      </c>
      <c r="AO45" s="65" t="s">
        <v>308</v>
      </c>
      <c r="AQ45" s="65"/>
      <c r="AR45" s="65" t="s">
        <v>288</v>
      </c>
      <c r="AS45" s="65" t="s">
        <v>277</v>
      </c>
      <c r="AT45" s="65" t="s">
        <v>284</v>
      </c>
      <c r="AU45" s="65" t="s">
        <v>300</v>
      </c>
      <c r="AV45" s="65" t="s">
        <v>326</v>
      </c>
      <c r="AX45" s="65"/>
      <c r="AY45" s="65" t="s">
        <v>288</v>
      </c>
      <c r="AZ45" s="65" t="s">
        <v>277</v>
      </c>
      <c r="BA45" s="65" t="s">
        <v>284</v>
      </c>
      <c r="BB45" s="65" t="s">
        <v>346</v>
      </c>
      <c r="BC45" s="65" t="s">
        <v>308</v>
      </c>
      <c r="BE45" s="65"/>
      <c r="BF45" s="65" t="s">
        <v>338</v>
      </c>
      <c r="BG45" s="65" t="s">
        <v>277</v>
      </c>
      <c r="BH45" s="65" t="s">
        <v>284</v>
      </c>
      <c r="BI45" s="65" t="s">
        <v>336</v>
      </c>
      <c r="BJ45" s="65" t="s">
        <v>334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19.505472000000001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12.2111635</v>
      </c>
      <c r="O46" s="65" t="s">
        <v>317</v>
      </c>
      <c r="P46" s="65">
        <v>600</v>
      </c>
      <c r="Q46" s="65">
        <v>800</v>
      </c>
      <c r="R46" s="65">
        <v>0</v>
      </c>
      <c r="S46" s="65">
        <v>10000</v>
      </c>
      <c r="T46" s="65">
        <v>3918.4485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0.55778159999999999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3.0918272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146.64350999999999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84.590320000000006</v>
      </c>
      <c r="AX46" s="65" t="s">
        <v>353</v>
      </c>
      <c r="AY46" s="65"/>
      <c r="AZ46" s="65"/>
      <c r="BA46" s="65"/>
      <c r="BB46" s="65"/>
      <c r="BC46" s="65"/>
      <c r="BE46" s="65" t="s">
        <v>354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355</v>
      </c>
      <c r="B2" s="61" t="s">
        <v>356</v>
      </c>
      <c r="C2" s="61" t="s">
        <v>318</v>
      </c>
      <c r="D2" s="61">
        <v>44</v>
      </c>
      <c r="E2" s="61">
        <v>2193.9589999999998</v>
      </c>
      <c r="F2" s="61">
        <v>364.47379999999998</v>
      </c>
      <c r="G2" s="61">
        <v>52.111649999999997</v>
      </c>
      <c r="H2" s="61">
        <v>25.093283</v>
      </c>
      <c r="I2" s="61">
        <v>27.018366</v>
      </c>
      <c r="J2" s="61">
        <v>76.474525</v>
      </c>
      <c r="K2" s="61">
        <v>37.106777000000001</v>
      </c>
      <c r="L2" s="61">
        <v>39.367752000000003</v>
      </c>
      <c r="M2" s="61">
        <v>31.738384</v>
      </c>
      <c r="N2" s="61">
        <v>3.6907589999999999</v>
      </c>
      <c r="O2" s="61">
        <v>19.749949000000001</v>
      </c>
      <c r="P2" s="61">
        <v>2183.8777</v>
      </c>
      <c r="Q2" s="61">
        <v>26.856455</v>
      </c>
      <c r="R2" s="61">
        <v>724.00635</v>
      </c>
      <c r="S2" s="61">
        <v>119.17825000000001</v>
      </c>
      <c r="T2" s="61">
        <v>7257.9296999999997</v>
      </c>
      <c r="U2" s="61">
        <v>4.1354202999999998</v>
      </c>
      <c r="V2" s="61">
        <v>23.558454999999999</v>
      </c>
      <c r="W2" s="61">
        <v>267.9221</v>
      </c>
      <c r="X2" s="61">
        <v>266.38866999999999</v>
      </c>
      <c r="Y2" s="61">
        <v>2.137788</v>
      </c>
      <c r="Z2" s="61">
        <v>1.7144332</v>
      </c>
      <c r="AA2" s="61">
        <v>22.957006</v>
      </c>
      <c r="AB2" s="61">
        <v>2.9928298</v>
      </c>
      <c r="AC2" s="61">
        <v>652.73943999999995</v>
      </c>
      <c r="AD2" s="61">
        <v>10.893853</v>
      </c>
      <c r="AE2" s="61">
        <v>3.7461471999999998</v>
      </c>
      <c r="AF2" s="61">
        <v>3.3913897999999998</v>
      </c>
      <c r="AG2" s="61">
        <v>624.18209999999999</v>
      </c>
      <c r="AH2" s="61">
        <v>439.46706999999998</v>
      </c>
      <c r="AI2" s="61">
        <v>184.71505999999999</v>
      </c>
      <c r="AJ2" s="61">
        <v>1410.3132000000001</v>
      </c>
      <c r="AK2" s="61">
        <v>4939.3706000000002</v>
      </c>
      <c r="AL2" s="61">
        <v>125.37869000000001</v>
      </c>
      <c r="AM2" s="61">
        <v>5006.3339999999998</v>
      </c>
      <c r="AN2" s="61">
        <v>187.19162</v>
      </c>
      <c r="AO2" s="61">
        <v>19.505472000000001</v>
      </c>
      <c r="AP2" s="61">
        <v>14.16926</v>
      </c>
      <c r="AQ2" s="61">
        <v>5.3362119999999997</v>
      </c>
      <c r="AR2" s="61">
        <v>12.2111635</v>
      </c>
      <c r="AS2" s="61">
        <v>3918.4485</v>
      </c>
      <c r="AT2" s="61">
        <v>0.55778159999999999</v>
      </c>
      <c r="AU2" s="61">
        <v>3.0918272</v>
      </c>
      <c r="AV2" s="61">
        <v>146.64350999999999</v>
      </c>
      <c r="AW2" s="61">
        <v>84.590320000000006</v>
      </c>
      <c r="AX2" s="61">
        <v>0.23632821000000001</v>
      </c>
      <c r="AY2" s="61">
        <v>1.2128402</v>
      </c>
      <c r="AZ2" s="61">
        <v>367.01729999999998</v>
      </c>
      <c r="BA2" s="61">
        <v>52.021320000000003</v>
      </c>
      <c r="BB2" s="61">
        <v>16.469609999999999</v>
      </c>
      <c r="BC2" s="61">
        <v>20.201886999999999</v>
      </c>
      <c r="BD2" s="61">
        <v>15.327089000000001</v>
      </c>
      <c r="BE2" s="61">
        <v>0.87671540000000003</v>
      </c>
      <c r="BF2" s="61">
        <v>4.6343784000000001</v>
      </c>
      <c r="BG2" s="61">
        <v>2.7754896000000001E-3</v>
      </c>
      <c r="BH2" s="61">
        <v>1.36491945E-2</v>
      </c>
      <c r="BI2" s="61">
        <v>1.1753164E-2</v>
      </c>
      <c r="BJ2" s="61">
        <v>7.1038420000000005E-2</v>
      </c>
      <c r="BK2" s="61">
        <v>2.1349920000000001E-4</v>
      </c>
      <c r="BL2" s="61">
        <v>0.26622479999999998</v>
      </c>
      <c r="BM2" s="61">
        <v>2.8099508000000002</v>
      </c>
      <c r="BN2" s="61">
        <v>0.53857964000000003</v>
      </c>
      <c r="BO2" s="61">
        <v>43.626778000000002</v>
      </c>
      <c r="BP2" s="61">
        <v>7.762823</v>
      </c>
      <c r="BQ2" s="61">
        <v>15.139761</v>
      </c>
      <c r="BR2" s="61">
        <v>60.873398000000002</v>
      </c>
      <c r="BS2" s="61">
        <v>24.000553</v>
      </c>
      <c r="BT2" s="61">
        <v>6.0116873000000002</v>
      </c>
      <c r="BU2" s="61">
        <v>0.16427353</v>
      </c>
      <c r="BV2" s="61">
        <v>8.1170834999999997E-2</v>
      </c>
      <c r="BW2" s="61">
        <v>0.48938280000000001</v>
      </c>
      <c r="BX2" s="61">
        <v>1.1218442</v>
      </c>
      <c r="BY2" s="61">
        <v>0.18049377</v>
      </c>
      <c r="BZ2" s="61">
        <v>1.2539738999999999E-3</v>
      </c>
      <c r="CA2" s="61">
        <v>1.0949525</v>
      </c>
      <c r="CB2" s="61">
        <v>5.7353626999999997E-2</v>
      </c>
      <c r="CC2" s="61">
        <v>0.21429569000000001</v>
      </c>
      <c r="CD2" s="61">
        <v>1.7689992000000001</v>
      </c>
      <c r="CE2" s="61">
        <v>0.10634109</v>
      </c>
      <c r="CF2" s="61">
        <v>0.29173028000000001</v>
      </c>
      <c r="CG2" s="61">
        <v>4.9500000000000003E-7</v>
      </c>
      <c r="CH2" s="61">
        <v>3.5563844999999997E-2</v>
      </c>
      <c r="CI2" s="61">
        <v>6.3704113E-3</v>
      </c>
      <c r="CJ2" s="61">
        <v>3.7381348999999999</v>
      </c>
      <c r="CK2" s="61">
        <v>2.2542592E-2</v>
      </c>
      <c r="CL2" s="61">
        <v>1.6161528000000001</v>
      </c>
      <c r="CM2" s="61">
        <v>2.6921708999999998</v>
      </c>
      <c r="CN2" s="61">
        <v>1936.4579000000001</v>
      </c>
      <c r="CO2" s="61">
        <v>3369.9915000000001</v>
      </c>
      <c r="CP2" s="61">
        <v>2457.6284000000001</v>
      </c>
      <c r="CQ2" s="61">
        <v>813.95745999999997</v>
      </c>
      <c r="CR2" s="61">
        <v>407.52530000000002</v>
      </c>
      <c r="CS2" s="61">
        <v>345.59661999999997</v>
      </c>
      <c r="CT2" s="61">
        <v>1901.8789999999999</v>
      </c>
      <c r="CU2" s="61">
        <v>1241.4122</v>
      </c>
      <c r="CV2" s="61">
        <v>969.41800000000001</v>
      </c>
      <c r="CW2" s="61">
        <v>1513.5302999999999</v>
      </c>
      <c r="CX2" s="61">
        <v>445.54514</v>
      </c>
      <c r="CY2" s="61">
        <v>2348.1280000000002</v>
      </c>
      <c r="CZ2" s="61">
        <v>1329.2217000000001</v>
      </c>
      <c r="DA2" s="61">
        <v>2902.6280000000002</v>
      </c>
      <c r="DB2" s="61">
        <v>2733.1401000000001</v>
      </c>
      <c r="DC2" s="61">
        <v>4515.1826000000001</v>
      </c>
      <c r="DD2" s="61">
        <v>7224.0020000000004</v>
      </c>
      <c r="DE2" s="61">
        <v>1779.2155</v>
      </c>
      <c r="DF2" s="61">
        <v>2745.4328999999998</v>
      </c>
      <c r="DG2" s="61">
        <v>1668.0419999999999</v>
      </c>
      <c r="DH2" s="61">
        <v>85.108689999999996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52.021320000000003</v>
      </c>
      <c r="B6">
        <f>BB2</f>
        <v>16.469609999999999</v>
      </c>
      <c r="C6">
        <f>BC2</f>
        <v>20.201886999999999</v>
      </c>
      <c r="D6">
        <f>BD2</f>
        <v>15.327089000000001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6" sqref="F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28154</v>
      </c>
      <c r="C2" s="56">
        <f ca="1">YEAR(TODAY())-YEAR(B2)+IF(TODAY()&gt;=DATE(YEAR(TODAY()),MONTH(B2),DAY(B2)),0,-1)</f>
        <v>44</v>
      </c>
      <c r="E2" s="52">
        <v>161.6</v>
      </c>
      <c r="F2" s="53" t="s">
        <v>275</v>
      </c>
      <c r="G2" s="52">
        <v>53.3</v>
      </c>
      <c r="H2" s="51" t="s">
        <v>40</v>
      </c>
      <c r="I2" s="72">
        <f>ROUND(G3/E3^2,1)</f>
        <v>20.399999999999999</v>
      </c>
    </row>
    <row r="3" spans="1:9" x14ac:dyDescent="0.3">
      <c r="E3" s="51">
        <f>E2/100</f>
        <v>1.6159999999999999</v>
      </c>
      <c r="F3" s="51" t="s">
        <v>39</v>
      </c>
      <c r="G3" s="51">
        <f>G2</f>
        <v>53.3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김지연, ID : H1900674)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16:10:35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44</v>
      </c>
      <c r="G12" s="137"/>
      <c r="H12" s="137"/>
      <c r="I12" s="137"/>
      <c r="K12" s="128">
        <f>'개인정보 및 신체계측 입력'!E2</f>
        <v>161.6</v>
      </c>
      <c r="L12" s="129"/>
      <c r="M12" s="122">
        <f>'개인정보 및 신체계측 입력'!G2</f>
        <v>53.3</v>
      </c>
      <c r="N12" s="123"/>
      <c r="O12" s="118" t="s">
        <v>270</v>
      </c>
      <c r="P12" s="112"/>
      <c r="Q12" s="115">
        <f>'개인정보 및 신체계측 입력'!I2</f>
        <v>20.399999999999999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김지연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73.921000000000006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10.569000000000001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15.51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10.5</v>
      </c>
      <c r="L72" s="36" t="s">
        <v>52</v>
      </c>
      <c r="M72" s="36">
        <f>ROUND('DRIs DATA'!K8,1)</f>
        <v>4.0999999999999996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96.53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196.32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266.39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199.52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78.02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329.29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195.05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2021-09-01T03:59:16Z</dcterms:modified>
</cp:coreProperties>
</file>