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<sst xmlns="http://schemas.openxmlformats.org/spreadsheetml/2006/main" count="692" uniqueCount="390">
  <si>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</si>
  <si>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</si>
  <si>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</si>
  <si>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</si>
  <si>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</si>
  <si>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</si>
  <si>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</si>
  <si>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</si>
  <si>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</si>
  <si>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</si>
  <si>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</si>
  <si>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</si>
  <si>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</si>
  <si>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</si>
  <si>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</si>
  <si>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</si>
  <si>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</si>
  <si>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</si>
  <si>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</si>
  <si>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</si>
  <si>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</si>
  <si>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</si>
  <si>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</si>
  <si>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</si>
  <si>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</si>
  <si>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</si>
  <si>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</si>
  <si>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</si>
  <si>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</si>
  <si>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</si>
  <si>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</si>
  <si>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</si>
  <si>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</si>
  <si>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</si>
  <si>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</si>
  <si>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</si>
  <si>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</si>
  <si>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</si>
  <si>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</si>
  <si>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</si>
  <si>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</si>
  <si>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</si>
  <si>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</si>
  <si>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</si>
  <si>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</si>
  <si>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</si>
  <si>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</si>
  <si>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</si>
  <si>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</si>
  <si>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</si>
  <si>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</si>
  <si>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</si>
  <si>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</si>
  <si>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</si>
  <si>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</si>
  <si>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</si>
  <si>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</si>
  <si>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</si>
  <si>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</si>
  <si>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</si>
  <si>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</si>
  <si>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</si>
  <si>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</si>
  <si>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</si>
  <si>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</si>
  <si>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</si>
  <si>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</si>
  <si>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</si>
  <si>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</si>
  <si>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</si>
  <si>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</si>
  <si>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</si>
  <si>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</si>
  <si>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</si>
  <si>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</si>
  <si>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</si>
  <si>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</si>
  <si>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</si>
  <si>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</si>
  <si>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</si>
  <si>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</si>
  <si>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</si>
  <si>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</si>
  <si>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</si>
  <si>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</si>
  <si>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</si>
  <si>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</si>
  <si>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</si>
  <si>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</si>
  <si>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</si>
  <si>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</si>
  <si>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</si>
  <si>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</si>
  <si>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</si>
  <si>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</si>
  <si>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</si>
  <si>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</si>
  <si>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</si>
  <si>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</si>
  <si>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</si>
  <si>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</si>
  <si>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</si>
  <si>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</si>
  <si>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</si>
  <si>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</si>
  <si>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</si>
  <si>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</si>
  <si>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</si>
  <si>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</si>
  <si>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</si>
  <si>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</si>
  <si>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</si>
  <si>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</si>
  <si>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</si>
  <si>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</si>
  <si>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</si>
  <si>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</si>
  <si>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</si>
  <si>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</si>
  <si>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</si>
  <si>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</si>
  <si>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</si>
  <si>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</si>
  <si>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</si>
  <si>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</si>
  <si>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</si>
  <si>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</si>
  <si>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</si>
  <si>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</si>
  <si>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</si>
  <si>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</si>
  <si>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</si>
  <si>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</si>
  <si>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</si>
  <si>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</si>
  <si>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</si>
  <si>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</si>
  <si>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</si>
  <si>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</si>
  <si>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</si>
  <si>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</si>
  <si>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</si>
  <si>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</si>
  <si>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</si>
  <si>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</si>
  <si>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</si>
  <si>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</si>
  <si>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</si>
  <si>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</si>
  <si>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</si>
  <si>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</si>
  <si>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</si>
  <si>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</si>
  <si>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</si>
  <si>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</si>
  <si>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</si>
  <si>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</si>
  <si>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</si>
  <si>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</si>
  <si>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</si>
  <si>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</si>
  <si>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</si>
  <si>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</si>
  <si>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</si>
  <si>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</si>
  <si>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</si>
  <si>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</si>
  <si>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</si>
  <si>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</si>
  <si>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</si>
  <si>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</si>
  <si>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</si>
  <si>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</si>
  <si>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</si>
  <si>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</si>
  <si>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</si>
  <si>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</si>
  <si>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</si>
  <si>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</si>
  <si>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</si>
  <si>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</si>
  <si>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</si>
  <si>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</si>
  <si>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</si>
  <si>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</si>
  <si>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</si>
  <si>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</si>
  <si>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</si>
  <si>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</si>
  <si>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</si>
  <si>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</si>
  <si>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</si>
  <si>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</si>
  <si>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</si>
  <si>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</si>
  <si>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</si>
  <si>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</si>
  <si>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</si>
  <si>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</si>
  <si>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</si>
  <si>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</si>
  <si>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</si>
  <si>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</si>
  <si>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</si>
  <si>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</si>
  <si>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</si>
  <si>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</si>
  <si>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</si>
  <si>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</si>
  <si>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</si>
  <si>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</si>
  <si>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</si>
  <si>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</si>
  <si>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</si>
  <si>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</si>
  <si>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</si>
  <si>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</si>
  <si>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</si>
  <si>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</si>
  <si>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</si>
  <si>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</si>
  <si>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</si>
  <si>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</si>
  <si>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</si>
  <si>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</si>
  <si>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</si>
  <si>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</si>
  <si>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</si>
  <si>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</si>
  <si>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</si>
  <si>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</si>
  <si>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</si>
  <si>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</si>
  <si>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</si>
  <si>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</si>
  <si>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</si>
  <si>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</si>
  <si>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</si>
  <si>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</si>
  <si>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</si>
  <si>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</si>
  <si>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</si>
  <si>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</si>
  <si>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</si>
  <si>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</si>
  <si>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</si>
  <si>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</si>
  <si>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</si>
  <si>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</si>
  <si>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</si>
  <si>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</si>
  <si>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</si>
  <si>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</si>
  <si>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</si>
  <si>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</si>
  <si>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</si>
  <si>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</si>
  <si>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</si>
  <si>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</si>
  <si>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</si>
  <si>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</si>
  <si>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</si>
  <si>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</si>
  <si>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</si>
  <si>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</si>
  <si>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</si>
  <si>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</si>
  <si>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</si>
  <si>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</si>
  <si>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</si>
  <si>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</si>
  <si>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</si>
  <si>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</si>
  <si>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</si>
  <si>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</si>
  <si>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</si>
  <si>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</si>
  <si>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</si>
  <si>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</si>
  <si>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비타민D</t>
    <phoneticPr fontId="1" type="noConversion"/>
  </si>
  <si>
    <t>망간</t>
    <phoneticPr fontId="1" type="noConversion"/>
  </si>
  <si>
    <t>충분섭취량</t>
    <phoneticPr fontId="1" type="noConversion"/>
  </si>
  <si>
    <t>다량영양소</t>
    <phoneticPr fontId="1" type="noConversion"/>
  </si>
  <si>
    <t>필요추정량</t>
    <phoneticPr fontId="1" type="noConversion"/>
  </si>
  <si>
    <t>평균필요량</t>
    <phoneticPr fontId="1" type="noConversion"/>
  </si>
  <si>
    <t>적정비율(최대)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</si>
  <si>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</si>
  <si>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</si>
  <si>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</si>
  <si>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비타민A(μg RAE/일)</t>
    <phoneticPr fontId="1" type="noConversion"/>
  </si>
  <si>
    <t>비타민B6</t>
    <phoneticPr fontId="1" type="noConversion"/>
  </si>
  <si>
    <t>섭취량</t>
    <phoneticPr fontId="1" type="noConversion"/>
  </si>
  <si>
    <t>미량 무기질</t>
    <phoneticPr fontId="1" type="noConversion"/>
  </si>
  <si>
    <t>비타민C</t>
    <phoneticPr fontId="1" type="noConversion"/>
  </si>
  <si>
    <t>엽산(μg DFE/일)</t>
    <phoneticPr fontId="1" type="noConversion"/>
  </si>
  <si>
    <t>구리(ug/일)</t>
    <phoneticPr fontId="1" type="noConversion"/>
  </si>
  <si>
    <t>몰리브덴(ug/일)</t>
    <phoneticPr fontId="1" type="noConversion"/>
  </si>
  <si>
    <t>F</t>
  </si>
  <si>
    <t>정보</t>
    <phoneticPr fontId="1" type="noConversion"/>
  </si>
  <si>
    <t>(설문지 : FFQ 95문항 설문지, 사용자 : 김미나, ID : H1900677)</t>
  </si>
  <si>
    <t>출력시각</t>
    <phoneticPr fontId="1" type="noConversion"/>
  </si>
  <si>
    <t>2021년 08월 31일 16:18:29</t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</si>
  <si>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</si>
  <si>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</si>
  <si>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</si>
  <si>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</si>
  <si>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</si>
  <si>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</si>
  <si>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</si>
  <si>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</si>
  <si>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</si>
  <si>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</si>
  <si>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</si>
  <si>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</si>
  <si>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</si>
  <si>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</si>
  <si>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</si>
  <si>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</si>
  <si>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</si>
  <si>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</si>
  <si>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</si>
  <si>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</si>
  <si>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</si>
  <si>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</si>
  <si>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</si>
  <si>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</si>
  <si>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</si>
  <si>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</si>
  <si>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</si>
  <si>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</si>
  <si>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</si>
  <si>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</si>
  <si>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</si>
  <si>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</si>
  <si>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</si>
  <si>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</si>
  <si>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</si>
  <si>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</si>
  <si>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</si>
  <si>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</si>
  <si>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</si>
  <si>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</si>
  <si>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</si>
  <si>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</si>
  <si>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</si>
  <si>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</si>
  <si>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</si>
  <si>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</si>
  <si>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</si>
  <si>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</si>
  <si>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권장섭취량</t>
    <phoneticPr fontId="1" type="noConversion"/>
  </si>
  <si>
    <t>섭취량</t>
    <phoneticPr fontId="1" type="noConversion"/>
  </si>
  <si>
    <t>충분섭취량</t>
    <phoneticPr fontId="1" type="noConversion"/>
  </si>
  <si>
    <t>섭취량</t>
    <phoneticPr fontId="1" type="noConversion"/>
  </si>
  <si>
    <t>충분섭취량</t>
    <phoneticPr fontId="1" type="noConversion"/>
  </si>
  <si>
    <t>섭취량</t>
    <phoneticPr fontId="1" type="noConversion"/>
  </si>
  <si>
    <t>섭취량</t>
    <phoneticPr fontId="1" type="noConversion"/>
  </si>
  <si>
    <t>평균필요량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</si>
  <si>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</si>
  <si>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</si>
  <si>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</si>
  <si>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</si>
  <si>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섭취량</t>
    <phoneticPr fontId="1" type="noConversion"/>
  </si>
  <si>
    <t>상한섭취량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</si>
  <si>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</si>
  <si>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</si>
  <si>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</si>
  <si>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</si>
  <si>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</si>
  <si>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</si>
  <si>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</si>
  <si>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권장섭취량</t>
    <phoneticPr fontId="1" type="noConversion"/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</si>
  <si>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</si>
  <si>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</si>
  <si>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</si>
  <si>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</si>
  <si>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</si>
  <si>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</si>
  <si>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</si>
  <si>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</si>
  <si>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</si>
  <si>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</si>
  <si>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평균필요량</t>
    <phoneticPr fontId="1" type="noConversion"/>
  </si>
  <si>
    <t>평균필요량</t>
    <phoneticPr fontId="1" type="noConversion"/>
  </si>
  <si>
    <t>상한섭취량</t>
    <phoneticPr fontId="1" type="noConversion"/>
  </si>
  <si>
    <t>충분섭취량</t>
    <phoneticPr fontId="1" type="noConversion"/>
  </si>
  <si>
    <t>섭취량</t>
    <phoneticPr fontId="1" type="noConversion"/>
  </si>
  <si>
    <t>크롬(ug/일)</t>
    <phoneticPr fontId="1" type="noConversion"/>
  </si>
  <si>
    <t>H1900677</t>
  </si>
  <si>
    <t>김미나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</si>
</sst>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55.52946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2.3010866999999999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1.2555238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924.18050000000005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2812.8865000000001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73.645240000000001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121.05016999999999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7.4250569999999998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888.12176999999997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0.19850960000000001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1.7025726000000001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21.417902000000002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128.20672999999999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58.270527000000001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6.1989999999999998</c:v>
                </c:pt>
                <c:pt idx="1">
                  <c:v>12.406000000000001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12.997424000000001</c:v>
                </c:pt>
                <c:pt idx="1">
                  <c:v>15.989447</c:v>
                </c:pt>
                <c:pt idx="2">
                  <c:v>14.225353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386.16237999999998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19.408466000000001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68.177999999999997</c:v>
                </c:pt>
                <c:pt idx="1">
                  <c:v>14.925000000000001</c:v>
                </c:pt>
                <c:pt idx="2">
                  <c:v>16.898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1814.2075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138.16649000000001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414.12610000000001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3.7949090000000001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4275.0749999999998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11.918424999999999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1.7540826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162.58125000000001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1.1881405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14.033796000000001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1.7540826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436.82742000000002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7.4029590000000001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6" sqref="K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김미나, ID : H1900677)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16:18:29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2100</v>
      </c>
      <c r="C6" s="59">
        <f>'DRIs DATA 입력'!C6</f>
        <v>1814.2075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55.52946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21.417902000000002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68.177999999999997</v>
      </c>
      <c r="G8" s="59">
        <f>'DRIs DATA 입력'!G8</f>
        <v>14.925000000000001</v>
      </c>
      <c r="H8" s="59">
        <f>'DRIs DATA 입력'!H8</f>
        <v>16.898</v>
      </c>
      <c r="I8" s="46"/>
      <c r="J8" s="59" t="s">
        <v>215</v>
      </c>
      <c r="K8" s="59">
        <f>'DRIs DATA 입력'!K8</f>
        <v>6.1989999999999998</v>
      </c>
      <c r="L8" s="59">
        <f>'DRIs DATA 입력'!L8</f>
        <v>12.406000000000001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386.16237999999998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19.408466000000001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3.7949090000000001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162.58125000000001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138.16649000000001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1.6820838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1.1881405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14.033796000000001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1.7540826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436.82742000000002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7.4029590000000001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2.3010866999999999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1.2555238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414.12610000000001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924.18050000000005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4275.0749999999998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2812.8865000000001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73.645240000000001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121.05016999999999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11.918424999999999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7.4250569999999998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888.12176999999997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0.19850960000000001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1.7025726000000001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128.20672999999999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58.270527000000001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4" sqref="I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298</v>
      </c>
      <c r="B1" s="61" t="s">
        <v>299</v>
      </c>
      <c r="G1" s="62" t="s">
        <v>300</v>
      </c>
      <c r="H1" s="61" t="s">
        <v>301</v>
      </c>
    </row>
    <row r="3" spans="1:27" x14ac:dyDescent="0.3">
      <c r="A3" s="71" t="s">
        <v>282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302</v>
      </c>
      <c r="B4" s="69"/>
      <c r="C4" s="69"/>
      <c r="E4" s="66" t="s">
        <v>303</v>
      </c>
      <c r="F4" s="67"/>
      <c r="G4" s="67"/>
      <c r="H4" s="68"/>
      <c r="J4" s="66" t="s">
        <v>304</v>
      </c>
      <c r="K4" s="67"/>
      <c r="L4" s="68"/>
      <c r="N4" s="69" t="s">
        <v>305</v>
      </c>
      <c r="O4" s="69"/>
      <c r="P4" s="69"/>
      <c r="Q4" s="69"/>
      <c r="R4" s="69"/>
      <c r="S4" s="69"/>
      <c r="U4" s="69" t="s">
        <v>306</v>
      </c>
      <c r="V4" s="69"/>
      <c r="W4" s="69"/>
      <c r="X4" s="69"/>
      <c r="Y4" s="69"/>
      <c r="Z4" s="69"/>
    </row>
    <row r="5" spans="1:27" x14ac:dyDescent="0.3">
      <c r="A5" s="65"/>
      <c r="B5" s="65" t="s">
        <v>283</v>
      </c>
      <c r="C5" s="65" t="s">
        <v>307</v>
      </c>
      <c r="E5" s="65"/>
      <c r="F5" s="65" t="s">
        <v>308</v>
      </c>
      <c r="G5" s="65" t="s">
        <v>309</v>
      </c>
      <c r="H5" s="65" t="s">
        <v>45</v>
      </c>
      <c r="J5" s="65"/>
      <c r="K5" s="65" t="s">
        <v>310</v>
      </c>
      <c r="L5" s="65" t="s">
        <v>311</v>
      </c>
      <c r="N5" s="65"/>
      <c r="O5" s="65" t="s">
        <v>312</v>
      </c>
      <c r="P5" s="65" t="s">
        <v>313</v>
      </c>
      <c r="Q5" s="65" t="s">
        <v>314</v>
      </c>
      <c r="R5" s="65" t="s">
        <v>315</v>
      </c>
      <c r="S5" s="65" t="s">
        <v>291</v>
      </c>
      <c r="U5" s="65"/>
      <c r="V5" s="65" t="s">
        <v>316</v>
      </c>
      <c r="W5" s="65" t="s">
        <v>277</v>
      </c>
      <c r="X5" s="65" t="s">
        <v>317</v>
      </c>
      <c r="Y5" s="65" t="s">
        <v>318</v>
      </c>
      <c r="Z5" s="65" t="s">
        <v>291</v>
      </c>
    </row>
    <row r="6" spans="1:27" x14ac:dyDescent="0.3">
      <c r="A6" s="65" t="s">
        <v>278</v>
      </c>
      <c r="B6" s="65">
        <v>2100</v>
      </c>
      <c r="C6" s="65">
        <v>1814.2075</v>
      </c>
      <c r="E6" s="65" t="s">
        <v>319</v>
      </c>
      <c r="F6" s="65">
        <v>55</v>
      </c>
      <c r="G6" s="65">
        <v>15</v>
      </c>
      <c r="H6" s="65">
        <v>7</v>
      </c>
      <c r="J6" s="65" t="s">
        <v>320</v>
      </c>
      <c r="K6" s="65">
        <v>0.1</v>
      </c>
      <c r="L6" s="65">
        <v>4</v>
      </c>
      <c r="N6" s="65" t="s">
        <v>321</v>
      </c>
      <c r="O6" s="65">
        <v>45</v>
      </c>
      <c r="P6" s="65">
        <v>55</v>
      </c>
      <c r="Q6" s="65">
        <v>0</v>
      </c>
      <c r="R6" s="65">
        <v>0</v>
      </c>
      <c r="S6" s="65">
        <v>55.52946</v>
      </c>
      <c r="U6" s="65" t="s">
        <v>322</v>
      </c>
      <c r="V6" s="65">
        <v>0</v>
      </c>
      <c r="W6" s="65">
        <v>0</v>
      </c>
      <c r="X6" s="65">
        <v>20</v>
      </c>
      <c r="Y6" s="65">
        <v>0</v>
      </c>
      <c r="Z6" s="65">
        <v>21.417902000000002</v>
      </c>
    </row>
    <row r="7" spans="1:27" x14ac:dyDescent="0.3">
      <c r="E7" s="65" t="s">
        <v>285</v>
      </c>
      <c r="F7" s="65">
        <v>65</v>
      </c>
      <c r="G7" s="65">
        <v>30</v>
      </c>
      <c r="H7" s="65">
        <v>20</v>
      </c>
      <c r="J7" s="65" t="s">
        <v>323</v>
      </c>
      <c r="K7" s="65">
        <v>1</v>
      </c>
      <c r="L7" s="65">
        <v>10</v>
      </c>
    </row>
    <row r="8" spans="1:27" x14ac:dyDescent="0.3">
      <c r="E8" s="65" t="s">
        <v>324</v>
      </c>
      <c r="F8" s="65">
        <v>68.177999999999997</v>
      </c>
      <c r="G8" s="65">
        <v>14.925000000000001</v>
      </c>
      <c r="H8" s="65">
        <v>16.898</v>
      </c>
      <c r="J8" s="65" t="s">
        <v>287</v>
      </c>
      <c r="K8" s="65">
        <v>6.1989999999999998</v>
      </c>
      <c r="L8" s="65">
        <v>12.406000000000001</v>
      </c>
    </row>
    <row r="13" spans="1:27" x14ac:dyDescent="0.3">
      <c r="A13" s="70" t="s">
        <v>288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325</v>
      </c>
      <c r="B14" s="69"/>
      <c r="C14" s="69"/>
      <c r="D14" s="69"/>
      <c r="E14" s="69"/>
      <c r="F14" s="69"/>
      <c r="H14" s="69" t="s">
        <v>326</v>
      </c>
      <c r="I14" s="69"/>
      <c r="J14" s="69"/>
      <c r="K14" s="69"/>
      <c r="L14" s="69"/>
      <c r="M14" s="69"/>
      <c r="O14" s="69" t="s">
        <v>279</v>
      </c>
      <c r="P14" s="69"/>
      <c r="Q14" s="69"/>
      <c r="R14" s="69"/>
      <c r="S14" s="69"/>
      <c r="T14" s="69"/>
      <c r="V14" s="69" t="s">
        <v>327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328</v>
      </c>
      <c r="C15" s="65" t="s">
        <v>329</v>
      </c>
      <c r="D15" s="65" t="s">
        <v>314</v>
      </c>
      <c r="E15" s="65" t="s">
        <v>330</v>
      </c>
      <c r="F15" s="65" t="s">
        <v>331</v>
      </c>
      <c r="H15" s="65"/>
      <c r="I15" s="65" t="s">
        <v>284</v>
      </c>
      <c r="J15" s="65" t="s">
        <v>332</v>
      </c>
      <c r="K15" s="65" t="s">
        <v>333</v>
      </c>
      <c r="L15" s="65" t="s">
        <v>334</v>
      </c>
      <c r="M15" s="65" t="s">
        <v>331</v>
      </c>
      <c r="O15" s="65"/>
      <c r="P15" s="65" t="s">
        <v>335</v>
      </c>
      <c r="Q15" s="65" t="s">
        <v>336</v>
      </c>
      <c r="R15" s="65" t="s">
        <v>337</v>
      </c>
      <c r="S15" s="65" t="s">
        <v>338</v>
      </c>
      <c r="T15" s="65" t="s">
        <v>307</v>
      </c>
      <c r="V15" s="65"/>
      <c r="W15" s="65" t="s">
        <v>339</v>
      </c>
      <c r="X15" s="65" t="s">
        <v>340</v>
      </c>
      <c r="Y15" s="65" t="s">
        <v>341</v>
      </c>
      <c r="Z15" s="65" t="s">
        <v>334</v>
      </c>
      <c r="AA15" s="65" t="s">
        <v>291</v>
      </c>
    </row>
    <row r="16" spans="1:27" x14ac:dyDescent="0.3">
      <c r="A16" s="65" t="s">
        <v>289</v>
      </c>
      <c r="B16" s="65">
        <v>460</v>
      </c>
      <c r="C16" s="65">
        <v>650</v>
      </c>
      <c r="D16" s="65">
        <v>0</v>
      </c>
      <c r="E16" s="65">
        <v>2300</v>
      </c>
      <c r="F16" s="65">
        <v>386.16237999999998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19.408466000000001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3.7949090000000001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162.58125000000001</v>
      </c>
    </row>
    <row r="23" spans="1:62" x14ac:dyDescent="0.3">
      <c r="A23" s="70" t="s">
        <v>342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293</v>
      </c>
      <c r="B24" s="69"/>
      <c r="C24" s="69"/>
      <c r="D24" s="69"/>
      <c r="E24" s="69"/>
      <c r="F24" s="69"/>
      <c r="H24" s="69" t="s">
        <v>343</v>
      </c>
      <c r="I24" s="69"/>
      <c r="J24" s="69"/>
      <c r="K24" s="69"/>
      <c r="L24" s="69"/>
      <c r="M24" s="69"/>
      <c r="O24" s="69" t="s">
        <v>344</v>
      </c>
      <c r="P24" s="69"/>
      <c r="Q24" s="69"/>
      <c r="R24" s="69"/>
      <c r="S24" s="69"/>
      <c r="T24" s="69"/>
      <c r="V24" s="69" t="s">
        <v>345</v>
      </c>
      <c r="W24" s="69"/>
      <c r="X24" s="69"/>
      <c r="Y24" s="69"/>
      <c r="Z24" s="69"/>
      <c r="AA24" s="69"/>
      <c r="AC24" s="69" t="s">
        <v>290</v>
      </c>
      <c r="AD24" s="69"/>
      <c r="AE24" s="69"/>
      <c r="AF24" s="69"/>
      <c r="AG24" s="69"/>
      <c r="AH24" s="69"/>
      <c r="AJ24" s="69" t="s">
        <v>346</v>
      </c>
      <c r="AK24" s="69"/>
      <c r="AL24" s="69"/>
      <c r="AM24" s="69"/>
      <c r="AN24" s="69"/>
      <c r="AO24" s="69"/>
      <c r="AQ24" s="69" t="s">
        <v>347</v>
      </c>
      <c r="AR24" s="69"/>
      <c r="AS24" s="69"/>
      <c r="AT24" s="69"/>
      <c r="AU24" s="69"/>
      <c r="AV24" s="69"/>
      <c r="AX24" s="69" t="s">
        <v>348</v>
      </c>
      <c r="AY24" s="69"/>
      <c r="AZ24" s="69"/>
      <c r="BA24" s="69"/>
      <c r="BB24" s="69"/>
      <c r="BC24" s="69"/>
      <c r="BE24" s="69" t="s">
        <v>349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316</v>
      </c>
      <c r="C25" s="65" t="s">
        <v>350</v>
      </c>
      <c r="D25" s="65" t="s">
        <v>281</v>
      </c>
      <c r="E25" s="65" t="s">
        <v>315</v>
      </c>
      <c r="F25" s="65" t="s">
        <v>351</v>
      </c>
      <c r="H25" s="65"/>
      <c r="I25" s="65" t="s">
        <v>312</v>
      </c>
      <c r="J25" s="65" t="s">
        <v>340</v>
      </c>
      <c r="K25" s="65" t="s">
        <v>352</v>
      </c>
      <c r="L25" s="65" t="s">
        <v>315</v>
      </c>
      <c r="M25" s="65" t="s">
        <v>353</v>
      </c>
      <c r="O25" s="65"/>
      <c r="P25" s="65" t="s">
        <v>284</v>
      </c>
      <c r="Q25" s="65" t="s">
        <v>340</v>
      </c>
      <c r="R25" s="65" t="s">
        <v>354</v>
      </c>
      <c r="S25" s="65" t="s">
        <v>318</v>
      </c>
      <c r="T25" s="65" t="s">
        <v>291</v>
      </c>
      <c r="V25" s="65"/>
      <c r="W25" s="65" t="s">
        <v>312</v>
      </c>
      <c r="X25" s="65" t="s">
        <v>340</v>
      </c>
      <c r="Y25" s="65" t="s">
        <v>314</v>
      </c>
      <c r="Z25" s="65" t="s">
        <v>334</v>
      </c>
      <c r="AA25" s="65" t="s">
        <v>355</v>
      </c>
      <c r="AC25" s="65"/>
      <c r="AD25" s="65" t="s">
        <v>312</v>
      </c>
      <c r="AE25" s="65" t="s">
        <v>313</v>
      </c>
      <c r="AF25" s="65" t="s">
        <v>281</v>
      </c>
      <c r="AG25" s="65" t="s">
        <v>334</v>
      </c>
      <c r="AH25" s="65" t="s">
        <v>291</v>
      </c>
      <c r="AJ25" s="65"/>
      <c r="AK25" s="65" t="s">
        <v>284</v>
      </c>
      <c r="AL25" s="65" t="s">
        <v>313</v>
      </c>
      <c r="AM25" s="65" t="s">
        <v>281</v>
      </c>
      <c r="AN25" s="65" t="s">
        <v>286</v>
      </c>
      <c r="AO25" s="65" t="s">
        <v>356</v>
      </c>
      <c r="AQ25" s="65"/>
      <c r="AR25" s="65" t="s">
        <v>357</v>
      </c>
      <c r="AS25" s="65" t="s">
        <v>340</v>
      </c>
      <c r="AT25" s="65" t="s">
        <v>281</v>
      </c>
      <c r="AU25" s="65" t="s">
        <v>358</v>
      </c>
      <c r="AV25" s="65" t="s">
        <v>359</v>
      </c>
      <c r="AX25" s="65"/>
      <c r="AY25" s="65" t="s">
        <v>360</v>
      </c>
      <c r="AZ25" s="65" t="s">
        <v>277</v>
      </c>
      <c r="BA25" s="65" t="s">
        <v>361</v>
      </c>
      <c r="BB25" s="65" t="s">
        <v>286</v>
      </c>
      <c r="BC25" s="65" t="s">
        <v>362</v>
      </c>
      <c r="BE25" s="65"/>
      <c r="BF25" s="65" t="s">
        <v>335</v>
      </c>
      <c r="BG25" s="65" t="s">
        <v>277</v>
      </c>
      <c r="BH25" s="65" t="s">
        <v>314</v>
      </c>
      <c r="BI25" s="65" t="s">
        <v>363</v>
      </c>
      <c r="BJ25" s="65" t="s">
        <v>351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138.16649000000001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1.6820838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1.1881405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14.033796000000001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1.7540826</v>
      </c>
      <c r="AJ26" s="65" t="s">
        <v>294</v>
      </c>
      <c r="AK26" s="65">
        <v>320</v>
      </c>
      <c r="AL26" s="65">
        <v>400</v>
      </c>
      <c r="AM26" s="65">
        <v>0</v>
      </c>
      <c r="AN26" s="65">
        <v>1000</v>
      </c>
      <c r="AO26" s="65">
        <v>436.82742000000002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7.4029590000000001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2.3010866999999999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1.2555238</v>
      </c>
    </row>
    <row r="33" spans="1:68" x14ac:dyDescent="0.3">
      <c r="A33" s="70" t="s">
        <v>364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365</v>
      </c>
      <c r="B34" s="69"/>
      <c r="C34" s="69"/>
      <c r="D34" s="69"/>
      <c r="E34" s="69"/>
      <c r="F34" s="69"/>
      <c r="H34" s="69" t="s">
        <v>366</v>
      </c>
      <c r="I34" s="69"/>
      <c r="J34" s="69"/>
      <c r="K34" s="69"/>
      <c r="L34" s="69"/>
      <c r="M34" s="69"/>
      <c r="O34" s="69" t="s">
        <v>367</v>
      </c>
      <c r="P34" s="69"/>
      <c r="Q34" s="69"/>
      <c r="R34" s="69"/>
      <c r="S34" s="69"/>
      <c r="T34" s="69"/>
      <c r="V34" s="69" t="s">
        <v>368</v>
      </c>
      <c r="W34" s="69"/>
      <c r="X34" s="69"/>
      <c r="Y34" s="69"/>
      <c r="Z34" s="69"/>
      <c r="AA34" s="69"/>
      <c r="AC34" s="69" t="s">
        <v>369</v>
      </c>
      <c r="AD34" s="69"/>
      <c r="AE34" s="69"/>
      <c r="AF34" s="69"/>
      <c r="AG34" s="69"/>
      <c r="AH34" s="69"/>
      <c r="AJ34" s="69" t="s">
        <v>370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339</v>
      </c>
      <c r="C35" s="65" t="s">
        <v>371</v>
      </c>
      <c r="D35" s="65" t="s">
        <v>341</v>
      </c>
      <c r="E35" s="65" t="s">
        <v>286</v>
      </c>
      <c r="F35" s="65" t="s">
        <v>372</v>
      </c>
      <c r="H35" s="65"/>
      <c r="I35" s="65" t="s">
        <v>335</v>
      </c>
      <c r="J35" s="65" t="s">
        <v>340</v>
      </c>
      <c r="K35" s="65" t="s">
        <v>354</v>
      </c>
      <c r="L35" s="65" t="s">
        <v>286</v>
      </c>
      <c r="M35" s="65" t="s">
        <v>291</v>
      </c>
      <c r="O35" s="65"/>
      <c r="P35" s="65" t="s">
        <v>357</v>
      </c>
      <c r="Q35" s="65" t="s">
        <v>329</v>
      </c>
      <c r="R35" s="65" t="s">
        <v>373</v>
      </c>
      <c r="S35" s="65" t="s">
        <v>358</v>
      </c>
      <c r="T35" s="65" t="s">
        <v>291</v>
      </c>
      <c r="V35" s="65"/>
      <c r="W35" s="65" t="s">
        <v>284</v>
      </c>
      <c r="X35" s="65" t="s">
        <v>313</v>
      </c>
      <c r="Y35" s="65" t="s">
        <v>281</v>
      </c>
      <c r="Z35" s="65" t="s">
        <v>374</v>
      </c>
      <c r="AA35" s="65" t="s">
        <v>356</v>
      </c>
      <c r="AC35" s="65"/>
      <c r="AD35" s="65" t="s">
        <v>312</v>
      </c>
      <c r="AE35" s="65" t="s">
        <v>277</v>
      </c>
      <c r="AF35" s="65" t="s">
        <v>337</v>
      </c>
      <c r="AG35" s="65" t="s">
        <v>334</v>
      </c>
      <c r="AH35" s="65" t="s">
        <v>355</v>
      </c>
      <c r="AJ35" s="65"/>
      <c r="AK35" s="65" t="s">
        <v>312</v>
      </c>
      <c r="AL35" s="65" t="s">
        <v>277</v>
      </c>
      <c r="AM35" s="65" t="s">
        <v>281</v>
      </c>
      <c r="AN35" s="65" t="s">
        <v>318</v>
      </c>
      <c r="AO35" s="65" t="s">
        <v>355</v>
      </c>
    </row>
    <row r="36" spans="1:68" x14ac:dyDescent="0.3">
      <c r="A36" s="65" t="s">
        <v>17</v>
      </c>
      <c r="B36" s="65">
        <v>530</v>
      </c>
      <c r="C36" s="65">
        <v>700</v>
      </c>
      <c r="D36" s="65">
        <v>0</v>
      </c>
      <c r="E36" s="65">
        <v>2500</v>
      </c>
      <c r="F36" s="65">
        <v>414.12610000000001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924.18050000000005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4275.0749999999998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2812.8865000000001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73.645240000000001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121.05016999999999</v>
      </c>
    </row>
    <row r="43" spans="1:68" x14ac:dyDescent="0.3">
      <c r="A43" s="70" t="s">
        <v>292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375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376</v>
      </c>
      <c r="P44" s="69"/>
      <c r="Q44" s="69"/>
      <c r="R44" s="69"/>
      <c r="S44" s="69"/>
      <c r="T44" s="69"/>
      <c r="V44" s="69" t="s">
        <v>377</v>
      </c>
      <c r="W44" s="69"/>
      <c r="X44" s="69"/>
      <c r="Y44" s="69"/>
      <c r="Z44" s="69"/>
      <c r="AA44" s="69"/>
      <c r="AC44" s="69" t="s">
        <v>280</v>
      </c>
      <c r="AD44" s="69"/>
      <c r="AE44" s="69"/>
      <c r="AF44" s="69"/>
      <c r="AG44" s="69"/>
      <c r="AH44" s="69"/>
      <c r="AJ44" s="69" t="s">
        <v>378</v>
      </c>
      <c r="AK44" s="69"/>
      <c r="AL44" s="69"/>
      <c r="AM44" s="69"/>
      <c r="AN44" s="69"/>
      <c r="AO44" s="69"/>
      <c r="AQ44" s="69" t="s">
        <v>379</v>
      </c>
      <c r="AR44" s="69"/>
      <c r="AS44" s="69"/>
      <c r="AT44" s="69"/>
      <c r="AU44" s="69"/>
      <c r="AV44" s="69"/>
      <c r="AX44" s="69" t="s">
        <v>380</v>
      </c>
      <c r="AY44" s="69"/>
      <c r="AZ44" s="69"/>
      <c r="BA44" s="69"/>
      <c r="BB44" s="69"/>
      <c r="BC44" s="69"/>
      <c r="BE44" s="69" t="s">
        <v>381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382</v>
      </c>
      <c r="C45" s="65" t="s">
        <v>350</v>
      </c>
      <c r="D45" s="65" t="s">
        <v>337</v>
      </c>
      <c r="E45" s="65" t="s">
        <v>315</v>
      </c>
      <c r="F45" s="65" t="s">
        <v>359</v>
      </c>
      <c r="H45" s="65"/>
      <c r="I45" s="65" t="s">
        <v>383</v>
      </c>
      <c r="J45" s="65" t="s">
        <v>340</v>
      </c>
      <c r="K45" s="65" t="s">
        <v>333</v>
      </c>
      <c r="L45" s="65" t="s">
        <v>318</v>
      </c>
      <c r="M45" s="65" t="s">
        <v>355</v>
      </c>
      <c r="O45" s="65"/>
      <c r="P45" s="65" t="s">
        <v>312</v>
      </c>
      <c r="Q45" s="65" t="s">
        <v>277</v>
      </c>
      <c r="R45" s="65" t="s">
        <v>361</v>
      </c>
      <c r="S45" s="65" t="s">
        <v>384</v>
      </c>
      <c r="T45" s="65" t="s">
        <v>355</v>
      </c>
      <c r="V45" s="65"/>
      <c r="W45" s="65" t="s">
        <v>312</v>
      </c>
      <c r="X45" s="65" t="s">
        <v>277</v>
      </c>
      <c r="Y45" s="65" t="s">
        <v>373</v>
      </c>
      <c r="Z45" s="65" t="s">
        <v>318</v>
      </c>
      <c r="AA45" s="65" t="s">
        <v>291</v>
      </c>
      <c r="AC45" s="65"/>
      <c r="AD45" s="65" t="s">
        <v>284</v>
      </c>
      <c r="AE45" s="65" t="s">
        <v>350</v>
      </c>
      <c r="AF45" s="65" t="s">
        <v>341</v>
      </c>
      <c r="AG45" s="65" t="s">
        <v>363</v>
      </c>
      <c r="AH45" s="65" t="s">
        <v>362</v>
      </c>
      <c r="AJ45" s="65"/>
      <c r="AK45" s="65" t="s">
        <v>335</v>
      </c>
      <c r="AL45" s="65" t="s">
        <v>350</v>
      </c>
      <c r="AM45" s="65" t="s">
        <v>352</v>
      </c>
      <c r="AN45" s="65" t="s">
        <v>363</v>
      </c>
      <c r="AO45" s="65" t="s">
        <v>291</v>
      </c>
      <c r="AQ45" s="65"/>
      <c r="AR45" s="65" t="s">
        <v>382</v>
      </c>
      <c r="AS45" s="65" t="s">
        <v>340</v>
      </c>
      <c r="AT45" s="65" t="s">
        <v>385</v>
      </c>
      <c r="AU45" s="65" t="s">
        <v>315</v>
      </c>
      <c r="AV45" s="65" t="s">
        <v>307</v>
      </c>
      <c r="AX45" s="65"/>
      <c r="AY45" s="65" t="s">
        <v>312</v>
      </c>
      <c r="AZ45" s="65" t="s">
        <v>371</v>
      </c>
      <c r="BA45" s="65" t="s">
        <v>352</v>
      </c>
      <c r="BB45" s="65" t="s">
        <v>334</v>
      </c>
      <c r="BC45" s="65" t="s">
        <v>386</v>
      </c>
      <c r="BE45" s="65"/>
      <c r="BF45" s="65" t="s">
        <v>339</v>
      </c>
      <c r="BG45" s="65" t="s">
        <v>313</v>
      </c>
      <c r="BH45" s="65" t="s">
        <v>281</v>
      </c>
      <c r="BI45" s="65" t="s">
        <v>286</v>
      </c>
      <c r="BJ45" s="65" t="s">
        <v>355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11.918424999999999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7.4250569999999998</v>
      </c>
      <c r="O46" s="65" t="s">
        <v>295</v>
      </c>
      <c r="P46" s="65">
        <v>600</v>
      </c>
      <c r="Q46" s="65">
        <v>800</v>
      </c>
      <c r="R46" s="65">
        <v>0</v>
      </c>
      <c r="S46" s="65">
        <v>10000</v>
      </c>
      <c r="T46" s="65">
        <v>888.12176999999997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0.19850960000000001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1.7025726000000001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128.20672999999999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58.270527000000001</v>
      </c>
      <c r="AX46" s="65" t="s">
        <v>296</v>
      </c>
      <c r="AY46" s="65"/>
      <c r="AZ46" s="65"/>
      <c r="BA46" s="65"/>
      <c r="BB46" s="65"/>
      <c r="BC46" s="65"/>
      <c r="BE46" s="65" t="s">
        <v>387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3" sqref="G23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388</v>
      </c>
      <c r="B2" s="61" t="s">
        <v>389</v>
      </c>
      <c r="C2" s="61" t="s">
        <v>297</v>
      </c>
      <c r="D2" s="61">
        <v>25</v>
      </c>
      <c r="E2" s="61">
        <v>1814.2075</v>
      </c>
      <c r="F2" s="61">
        <v>224.04759999999999</v>
      </c>
      <c r="G2" s="61">
        <v>49.045760000000001</v>
      </c>
      <c r="H2" s="61">
        <v>30.452456000000002</v>
      </c>
      <c r="I2" s="61">
        <v>18.593304</v>
      </c>
      <c r="J2" s="61">
        <v>55.52946</v>
      </c>
      <c r="K2" s="61">
        <v>27.24877</v>
      </c>
      <c r="L2" s="61">
        <v>28.280692999999999</v>
      </c>
      <c r="M2" s="61">
        <v>21.417902000000002</v>
      </c>
      <c r="N2" s="61">
        <v>2.4633099999999999</v>
      </c>
      <c r="O2" s="61">
        <v>11.626405999999999</v>
      </c>
      <c r="P2" s="61">
        <v>1332.4802</v>
      </c>
      <c r="Q2" s="61">
        <v>20.636762999999998</v>
      </c>
      <c r="R2" s="61">
        <v>386.16237999999998</v>
      </c>
      <c r="S2" s="61">
        <v>87.084130000000002</v>
      </c>
      <c r="T2" s="61">
        <v>3588.9389999999999</v>
      </c>
      <c r="U2" s="61">
        <v>3.7949090000000001</v>
      </c>
      <c r="V2" s="61">
        <v>19.408466000000001</v>
      </c>
      <c r="W2" s="61">
        <v>162.58125000000001</v>
      </c>
      <c r="X2" s="61">
        <v>138.16649000000001</v>
      </c>
      <c r="Y2" s="61">
        <v>1.6820838</v>
      </c>
      <c r="Z2" s="61">
        <v>1.1881405</v>
      </c>
      <c r="AA2" s="61">
        <v>14.033796000000001</v>
      </c>
      <c r="AB2" s="61">
        <v>1.7540826</v>
      </c>
      <c r="AC2" s="61">
        <v>436.82742000000002</v>
      </c>
      <c r="AD2" s="61">
        <v>7.4029590000000001</v>
      </c>
      <c r="AE2" s="61">
        <v>2.3010866999999999</v>
      </c>
      <c r="AF2" s="61">
        <v>1.2555238</v>
      </c>
      <c r="AG2" s="61">
        <v>414.12610000000001</v>
      </c>
      <c r="AH2" s="61">
        <v>277.42883</v>
      </c>
      <c r="AI2" s="61">
        <v>136.69727</v>
      </c>
      <c r="AJ2" s="61">
        <v>924.18050000000005</v>
      </c>
      <c r="AK2" s="61">
        <v>4275.0749999999998</v>
      </c>
      <c r="AL2" s="61">
        <v>73.645240000000001</v>
      </c>
      <c r="AM2" s="61">
        <v>2812.8865000000001</v>
      </c>
      <c r="AN2" s="61">
        <v>121.05016999999999</v>
      </c>
      <c r="AO2" s="61">
        <v>11.918424999999999</v>
      </c>
      <c r="AP2" s="61">
        <v>8.4561349999999997</v>
      </c>
      <c r="AQ2" s="61">
        <v>3.4622893000000001</v>
      </c>
      <c r="AR2" s="61">
        <v>7.4250569999999998</v>
      </c>
      <c r="AS2" s="61">
        <v>888.12176999999997</v>
      </c>
      <c r="AT2" s="61">
        <v>0.19850960000000001</v>
      </c>
      <c r="AU2" s="61">
        <v>1.7025726000000001</v>
      </c>
      <c r="AV2" s="61">
        <v>128.20672999999999</v>
      </c>
      <c r="AW2" s="61">
        <v>58.270527000000001</v>
      </c>
      <c r="AX2" s="61">
        <v>0.10200666</v>
      </c>
      <c r="AY2" s="61">
        <v>1.1546394</v>
      </c>
      <c r="AZ2" s="61">
        <v>240.87871000000001</v>
      </c>
      <c r="BA2" s="61">
        <v>43.223840000000003</v>
      </c>
      <c r="BB2" s="61">
        <v>12.997424000000001</v>
      </c>
      <c r="BC2" s="61">
        <v>15.989447</v>
      </c>
      <c r="BD2" s="61">
        <v>14.225353</v>
      </c>
      <c r="BE2" s="61">
        <v>1.0924453000000001</v>
      </c>
      <c r="BF2" s="61">
        <v>4.0354179999999999</v>
      </c>
      <c r="BG2" s="61">
        <v>1.1518281E-3</v>
      </c>
      <c r="BH2" s="61">
        <v>5.7159159999999997E-3</v>
      </c>
      <c r="BI2" s="61">
        <v>6.0884950000000002E-3</v>
      </c>
      <c r="BJ2" s="61">
        <v>5.1141935999999999E-2</v>
      </c>
      <c r="BK2" s="61">
        <v>8.8602166000000004E-5</v>
      </c>
      <c r="BL2" s="61">
        <v>0.27927855000000001</v>
      </c>
      <c r="BM2" s="61">
        <v>2.9665803999999998</v>
      </c>
      <c r="BN2" s="61">
        <v>0.717889</v>
      </c>
      <c r="BO2" s="61">
        <v>44.690505999999999</v>
      </c>
      <c r="BP2" s="61">
        <v>8.1648650000000007</v>
      </c>
      <c r="BQ2" s="61">
        <v>14.7217865</v>
      </c>
      <c r="BR2" s="61">
        <v>56.722133999999997</v>
      </c>
      <c r="BS2" s="61">
        <v>24.056837000000002</v>
      </c>
      <c r="BT2" s="61">
        <v>8.6981640000000002</v>
      </c>
      <c r="BU2" s="61">
        <v>8.0165509999999995E-2</v>
      </c>
      <c r="BV2" s="61">
        <v>5.3837437000000002E-2</v>
      </c>
      <c r="BW2" s="61">
        <v>0.62210270000000001</v>
      </c>
      <c r="BX2" s="61">
        <v>1.3232799</v>
      </c>
      <c r="BY2" s="61">
        <v>0.13846533999999999</v>
      </c>
      <c r="BZ2" s="61">
        <v>5.2945176000000001E-4</v>
      </c>
      <c r="CA2" s="61">
        <v>0.65633184</v>
      </c>
      <c r="CB2" s="61">
        <v>2.4243342000000001E-2</v>
      </c>
      <c r="CC2" s="61">
        <v>0.15013467999999999</v>
      </c>
      <c r="CD2" s="61">
        <v>1.727344</v>
      </c>
      <c r="CE2" s="61">
        <v>8.2182735000000007E-2</v>
      </c>
      <c r="CF2" s="61">
        <v>0.54357330000000004</v>
      </c>
      <c r="CG2" s="61">
        <v>4.9500000000000003E-7</v>
      </c>
      <c r="CH2" s="61">
        <v>5.3020763999999998E-2</v>
      </c>
      <c r="CI2" s="61">
        <v>6.3705669999999997E-3</v>
      </c>
      <c r="CJ2" s="61">
        <v>3.6675813000000002</v>
      </c>
      <c r="CK2" s="61">
        <v>2.1202689E-2</v>
      </c>
      <c r="CL2" s="61">
        <v>0.82452080000000005</v>
      </c>
      <c r="CM2" s="61">
        <v>2.8536117000000001</v>
      </c>
      <c r="CN2" s="61">
        <v>1591.4197999999999</v>
      </c>
      <c r="CO2" s="61">
        <v>2800.7212</v>
      </c>
      <c r="CP2" s="61">
        <v>2249.0754000000002</v>
      </c>
      <c r="CQ2" s="61">
        <v>705.19219999999996</v>
      </c>
      <c r="CR2" s="61">
        <v>339.95949999999999</v>
      </c>
      <c r="CS2" s="61">
        <v>196.82692</v>
      </c>
      <c r="CT2" s="61">
        <v>1618.4650999999999</v>
      </c>
      <c r="CU2" s="61">
        <v>1124.2814000000001</v>
      </c>
      <c r="CV2" s="61">
        <v>553.11239999999998</v>
      </c>
      <c r="CW2" s="61">
        <v>1377.9349999999999</v>
      </c>
      <c r="CX2" s="61">
        <v>393.47550000000001</v>
      </c>
      <c r="CY2" s="61">
        <v>1857.4745</v>
      </c>
      <c r="CZ2" s="61">
        <v>1206.1821</v>
      </c>
      <c r="DA2" s="61">
        <v>2581.0133999999998</v>
      </c>
      <c r="DB2" s="61">
        <v>2199.3346999999999</v>
      </c>
      <c r="DC2" s="61">
        <v>3848.9209999999998</v>
      </c>
      <c r="DD2" s="61">
        <v>6567.8869999999997</v>
      </c>
      <c r="DE2" s="61">
        <v>1700.4357</v>
      </c>
      <c r="DF2" s="61">
        <v>2262.7240000000002</v>
      </c>
      <c r="DG2" s="61">
        <v>1525.2433000000001</v>
      </c>
      <c r="DH2" s="61">
        <v>86.017889999999994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43.223840000000003</v>
      </c>
      <c r="B6">
        <f>BB2</f>
        <v>12.997424000000001</v>
      </c>
      <c r="C6">
        <f>BC2</f>
        <v>15.989447</v>
      </c>
      <c r="D6">
        <f>BD2</f>
        <v>14.225353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34964</v>
      </c>
      <c r="C2" s="56">
        <f ca="1">YEAR(TODAY())-YEAR(B2)+IF(TODAY()&gt;=DATE(YEAR(TODAY()),MONTH(B2),DAY(B2)),0,-1)</f>
        <v>25</v>
      </c>
      <c r="E2" s="52">
        <v>160.1</v>
      </c>
      <c r="F2" s="53" t="s">
        <v>275</v>
      </c>
      <c r="G2" s="52">
        <v>61.8</v>
      </c>
      <c r="H2" s="51" t="s">
        <v>40</v>
      </c>
      <c r="I2" s="72">
        <f>ROUND(G3/E3^2,1)</f>
        <v>24.1</v>
      </c>
    </row>
    <row r="3" spans="1:9" x14ac:dyDescent="0.3">
      <c r="E3" s="51">
        <f>E2/100</f>
        <v>1.601</v>
      </c>
      <c r="F3" s="51" t="s">
        <v>39</v>
      </c>
      <c r="G3" s="51">
        <f>G2</f>
        <v>61.8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44307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김미나, ID : H1900677)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16:18:29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44307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25</v>
      </c>
      <c r="G12" s="137"/>
      <c r="H12" s="137"/>
      <c r="I12" s="137"/>
      <c r="K12" s="128">
        <f>'개인정보 및 신체계측 입력'!E2</f>
        <v>160.1</v>
      </c>
      <c r="L12" s="129"/>
      <c r="M12" s="122">
        <f>'개인정보 및 신체계측 입력'!G2</f>
        <v>61.8</v>
      </c>
      <c r="N12" s="123"/>
      <c r="O12" s="118" t="s">
        <v>270</v>
      </c>
      <c r="P12" s="112"/>
      <c r="Q12" s="115">
        <f>'개인정보 및 신체계측 입력'!I2</f>
        <v>24.1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김미나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68.177999999999997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14.925000000000001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16.898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12.4</v>
      </c>
      <c r="L72" s="36" t="s">
        <v>52</v>
      </c>
      <c r="M72" s="36">
        <f>ROUND('DRIs DATA'!K8,1)</f>
        <v>6.2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51.49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161.74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138.16999999999999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116.94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51.77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285.01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119.18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2100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2021-09-01T04:04:50Z</dcterms:modified>
</cp:coreProperties>
</file>