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<sst xmlns="http://schemas.openxmlformats.org/spreadsheetml/2006/main" count="692" uniqueCount="345">
  <si>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</si>
  <si>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</si>
  <si>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</si>
  <si>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</si>
  <si>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</si>
  <si>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</si>
  <si>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</si>
  <si>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</si>
  <si>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</si>
  <si>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</si>
  <si>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</si>
  <si>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</si>
  <si>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</si>
  <si>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</si>
  <si>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</si>
  <si>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</si>
  <si>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</si>
  <si>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</si>
  <si>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</si>
  <si>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</si>
  <si>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</si>
  <si>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</si>
  <si>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</si>
  <si>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</si>
  <si>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</si>
  <si>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</si>
  <si>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</si>
  <si>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</si>
  <si>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</si>
  <si>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</si>
  <si>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</si>
  <si>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</si>
  <si>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</si>
  <si>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</si>
  <si>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</si>
  <si>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</si>
  <si>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</si>
  <si>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</si>
  <si>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</si>
  <si>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</si>
  <si>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</si>
  <si>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</si>
  <si>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</si>
  <si>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</si>
  <si>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</si>
  <si>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</si>
  <si>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</si>
  <si>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</si>
  <si>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</si>
  <si>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</si>
  <si>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</si>
  <si>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</si>
  <si>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</si>
  <si>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</si>
  <si>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</si>
  <si>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</si>
  <si>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</si>
  <si>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</si>
  <si>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</si>
  <si>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</si>
  <si>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</si>
  <si>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</si>
  <si>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</si>
  <si>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</si>
  <si>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</si>
  <si>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</si>
  <si>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</si>
  <si>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</si>
  <si>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</si>
  <si>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</si>
  <si>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</si>
  <si>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</si>
  <si>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</si>
  <si>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</si>
  <si>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</si>
  <si>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</si>
  <si>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</si>
  <si>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</si>
  <si>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</si>
  <si>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</si>
  <si>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</si>
  <si>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</si>
  <si>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</si>
  <si>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</si>
  <si>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</si>
  <si>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</si>
  <si>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</si>
  <si>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</si>
  <si>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</si>
  <si>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</si>
  <si>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</si>
  <si>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</si>
  <si>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</si>
  <si>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</si>
  <si>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</si>
  <si>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</si>
  <si>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</si>
  <si>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</si>
  <si>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</si>
  <si>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</si>
  <si>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</si>
  <si>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</si>
  <si>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</si>
  <si>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</si>
  <si>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</si>
  <si>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</si>
  <si>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</si>
  <si>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</si>
  <si>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</si>
  <si>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</si>
  <si>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</si>
  <si>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</si>
  <si>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</si>
  <si>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</si>
  <si>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</si>
  <si>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</si>
  <si>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</si>
  <si>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</si>
  <si>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</si>
  <si>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</si>
  <si>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</si>
  <si>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</si>
  <si>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</si>
  <si>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</si>
  <si>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</si>
  <si>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</si>
  <si>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</si>
  <si>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</si>
  <si>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</si>
  <si>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</si>
  <si>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</si>
  <si>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</si>
  <si>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</si>
  <si>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</si>
  <si>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</si>
  <si>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</si>
  <si>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</si>
  <si>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</si>
  <si>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</si>
  <si>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</si>
  <si>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</si>
  <si>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</si>
  <si>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</si>
  <si>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</si>
  <si>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</si>
  <si>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</si>
  <si>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</si>
  <si>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</si>
  <si>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</si>
  <si>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</si>
  <si>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</si>
  <si>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</si>
  <si>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</si>
  <si>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</si>
  <si>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</si>
  <si>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</si>
  <si>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</si>
  <si>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</si>
  <si>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</si>
  <si>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</si>
  <si>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</si>
  <si>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</si>
  <si>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</si>
  <si>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</si>
  <si>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</si>
  <si>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</si>
  <si>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</si>
  <si>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</si>
  <si>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</si>
  <si>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</si>
  <si>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</si>
  <si>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</si>
  <si>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</si>
  <si>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</si>
  <si>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</si>
  <si>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</si>
  <si>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</si>
  <si>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</si>
  <si>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</si>
  <si>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</si>
  <si>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</si>
  <si>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</si>
  <si>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</si>
  <si>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</si>
  <si>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</si>
  <si>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</si>
  <si>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</si>
  <si>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</si>
  <si>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</si>
  <si>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</si>
  <si>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</si>
  <si>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</si>
  <si>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</si>
  <si>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</si>
  <si>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</si>
  <si>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</si>
  <si>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</si>
  <si>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</si>
  <si>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</si>
  <si>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</si>
  <si>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</si>
  <si>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</si>
  <si>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</si>
  <si>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</si>
  <si>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</si>
  <si>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</si>
  <si>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</si>
  <si>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</si>
  <si>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</si>
  <si>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</si>
  <si>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</si>
  <si>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</si>
  <si>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</si>
  <si>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</si>
  <si>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</si>
  <si>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</si>
  <si>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</si>
  <si>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</si>
  <si>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</si>
  <si>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</si>
  <si>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</si>
  <si>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</si>
  <si>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</si>
  <si>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</si>
  <si>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</si>
  <si>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</si>
  <si>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</si>
  <si>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</si>
  <si>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</si>
  <si>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</si>
  <si>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</si>
  <si>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</si>
  <si>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</si>
  <si>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</si>
  <si>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</si>
  <si>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</si>
  <si>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</si>
  <si>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</si>
  <si>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</si>
  <si>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</si>
  <si>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</si>
  <si>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</si>
  <si>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</si>
  <si>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</si>
  <si>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</si>
  <si>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</si>
  <si>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</si>
  <si>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</si>
  <si>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</si>
  <si>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</si>
  <si>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</si>
  <si>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</si>
  <si>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</si>
  <si>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</si>
  <si>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</si>
  <si>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</si>
  <si>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</si>
  <si>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</si>
  <si>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</si>
  <si>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</si>
  <si>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</si>
  <si>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</si>
  <si>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</si>
  <si>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</si>
  <si>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</si>
  <si>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</si>
  <si>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</si>
  <si>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</si>
  <si>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</si>
  <si>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</si>
  <si>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</si>
  <si>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</si>
  <si>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</si>
  <si>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</si>
  <si>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</si>
  <si>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</si>
  <si>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</si>
  <si>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</si>
  <si>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</si>
  <si>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</si>
  <si>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</si>
  <si>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</si>
  <si>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</si>
  <si>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</si>
  <si>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</si>
  <si>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</si>
  <si>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</si>
  <si>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</si>
  <si>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</si>
  <si>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</si>
  <si>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</si>
  <si>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</si>
  <si>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</si>
  <si>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</si>
  <si>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</si>
  <si>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</si>
  <si>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</si>
  <si>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</si>
  <si>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</si>
  <si>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</si>
  <si>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</si>
  <si>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</si>
  <si>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</si>
  <si>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</si>
  <si>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</si>
  <si>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</si>
  <si>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</si>
  <si>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</si>
  <si>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</si>
  <si>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</si>
  <si>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</si>
  <si>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</si>
  <si>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</si>
  <si>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</si>
  <si>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</si>
  <si>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</si>
  <si>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</si>
  <si>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</si>
  <si>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</si>
  <si>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</si>
  <si>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</si>
  <si>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</si>
  <si>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</si>
  <si>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</si>
  <si>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</si>
  <si>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</si>
  <si>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</si>
  <si>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</si>
  <si>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</si>
  <si>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</si>
  <si>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</si>
  <si>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섭취비율</t>
    <phoneticPr fontId="1" type="noConversion"/>
  </si>
  <si>
    <t>상한섭취량</t>
    <phoneticPr fontId="1" type="noConversion"/>
  </si>
  <si>
    <t>지용성 비타민</t>
    <phoneticPr fontId="1" type="noConversion"/>
  </si>
  <si>
    <t>비타민A</t>
    <phoneticPr fontId="1" type="noConversion"/>
  </si>
  <si>
    <t>(설문지 : FFQ 95문항 설문지, 사용자 : 김미애, ID : H1900678)</t>
  </si>
  <si>
    <t>2021년 08월 31일 16:19:40</t>
  </si>
  <si>
    <t>단백질</t>
    <phoneticPr fontId="1" type="noConversion"/>
  </si>
  <si>
    <t>평균필요량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</si>
  <si>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</si>
  <si>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</si>
  <si>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</si>
  <si>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</si>
  <si>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H1900678</t>
  </si>
  <si>
    <t>김미애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</si>
</sst>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58.045493999999998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2.1381814000000001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0.90346879999999996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907.56140000000005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2466.5544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70.08896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103.06777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8.4643250000000005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567.37189999999998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2.1724856000000001E-2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2.5196176000000001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18.443221999999999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133.60623000000001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75.338425000000001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5.415</c:v>
                </c:pt>
                <c:pt idx="1">
                  <c:v>21.024000000000001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10.385786</c:v>
                </c:pt>
                <c:pt idx="1">
                  <c:v>12.811555</c:v>
                </c:pt>
                <c:pt idx="2">
                  <c:v>10.722254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375.60626000000002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16.551328999999999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71.927000000000007</c:v>
                </c:pt>
                <c:pt idx="1">
                  <c:v>11.692</c:v>
                </c:pt>
                <c:pt idx="2">
                  <c:v>16.381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1649.8378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107.88661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322.02823000000001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3.0246015000000002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3670.7563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11.496836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1.3502642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196.37259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1.2093498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11.318863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1.3502642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425.55984000000001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6.2917399999999999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김미애, ID : H1900678)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16:19:40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1649.8378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58.045493999999998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18.443221999999999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71.927000000000007</v>
      </c>
      <c r="G8" s="59">
        <f>'DRIs DATA 입력'!G8</f>
        <v>11.692</v>
      </c>
      <c r="H8" s="59">
        <f>'DRIs DATA 입력'!H8</f>
        <v>16.381</v>
      </c>
      <c r="I8" s="46"/>
      <c r="J8" s="59" t="s">
        <v>215</v>
      </c>
      <c r="K8" s="59">
        <f>'DRIs DATA 입력'!K8</f>
        <v>5.415</v>
      </c>
      <c r="L8" s="59">
        <f>'DRIs DATA 입력'!L8</f>
        <v>21.024000000000001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375.60626000000002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16.551328999999999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3.0246015000000002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196.37259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107.88661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1.5339543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1.2093498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11.318863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1.3502642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425.55984000000001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6.2917399999999999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2.1381814000000001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0.90346879999999996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322.02823000000001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907.56140000000005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3670.7563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2466.5544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70.08896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103.06777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11.496836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8.4643250000000005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567.37189999999998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2.1724856000000001E-2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2.5196176000000001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133.60623000000001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75.338425000000001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304</v>
      </c>
      <c r="B1" s="61" t="s">
        <v>335</v>
      </c>
      <c r="G1" s="62" t="s">
        <v>305</v>
      </c>
      <c r="H1" s="61" t="s">
        <v>336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320</v>
      </c>
      <c r="F4" s="67"/>
      <c r="G4" s="67"/>
      <c r="H4" s="68"/>
      <c r="J4" s="66" t="s">
        <v>321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315</v>
      </c>
      <c r="E5" s="65"/>
      <c r="F5" s="65" t="s">
        <v>49</v>
      </c>
      <c r="G5" s="65" t="s">
        <v>290</v>
      </c>
      <c r="H5" s="65" t="s">
        <v>337</v>
      </c>
      <c r="J5" s="65"/>
      <c r="K5" s="65" t="s">
        <v>322</v>
      </c>
      <c r="L5" s="65" t="s">
        <v>291</v>
      </c>
      <c r="N5" s="65"/>
      <c r="O5" s="65" t="s">
        <v>338</v>
      </c>
      <c r="P5" s="65" t="s">
        <v>277</v>
      </c>
      <c r="Q5" s="65" t="s">
        <v>286</v>
      </c>
      <c r="R5" s="65" t="s">
        <v>306</v>
      </c>
      <c r="S5" s="65" t="s">
        <v>315</v>
      </c>
      <c r="U5" s="65"/>
      <c r="V5" s="65" t="s">
        <v>338</v>
      </c>
      <c r="W5" s="65" t="s">
        <v>277</v>
      </c>
      <c r="X5" s="65" t="s">
        <v>286</v>
      </c>
      <c r="Y5" s="65" t="s">
        <v>339</v>
      </c>
      <c r="Z5" s="65" t="s">
        <v>315</v>
      </c>
    </row>
    <row r="6" spans="1:27" x14ac:dyDescent="0.3">
      <c r="A6" s="65" t="s">
        <v>278</v>
      </c>
      <c r="B6" s="65">
        <v>1900</v>
      </c>
      <c r="C6" s="65">
        <v>1649.8378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307</v>
      </c>
      <c r="O6" s="65">
        <v>40</v>
      </c>
      <c r="P6" s="65">
        <v>50</v>
      </c>
      <c r="Q6" s="65">
        <v>0</v>
      </c>
      <c r="R6" s="65">
        <v>0</v>
      </c>
      <c r="S6" s="65">
        <v>58.045493999999998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18.443221999999999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308</v>
      </c>
      <c r="F8" s="65">
        <v>71.927000000000007</v>
      </c>
      <c r="G8" s="65">
        <v>11.692</v>
      </c>
      <c r="H8" s="65">
        <v>16.381</v>
      </c>
      <c r="J8" s="65" t="s">
        <v>331</v>
      </c>
      <c r="K8" s="65">
        <v>5.415</v>
      </c>
      <c r="L8" s="65">
        <v>21.024000000000001</v>
      </c>
    </row>
    <row r="13" spans="1:27" x14ac:dyDescent="0.3">
      <c r="A13" s="70" t="s">
        <v>333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334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340</v>
      </c>
      <c r="E15" s="65" t="s">
        <v>306</v>
      </c>
      <c r="F15" s="65" t="s">
        <v>341</v>
      </c>
      <c r="H15" s="65"/>
      <c r="I15" s="65" t="s">
        <v>292</v>
      </c>
      <c r="J15" s="65" t="s">
        <v>277</v>
      </c>
      <c r="K15" s="65" t="s">
        <v>286</v>
      </c>
      <c r="L15" s="65" t="s">
        <v>332</v>
      </c>
      <c r="M15" s="65" t="s">
        <v>315</v>
      </c>
      <c r="O15" s="65"/>
      <c r="P15" s="65" t="s">
        <v>292</v>
      </c>
      <c r="Q15" s="65" t="s">
        <v>277</v>
      </c>
      <c r="R15" s="65" t="s">
        <v>286</v>
      </c>
      <c r="S15" s="65" t="s">
        <v>306</v>
      </c>
      <c r="T15" s="65" t="s">
        <v>315</v>
      </c>
      <c r="V15" s="65"/>
      <c r="W15" s="65" t="s">
        <v>292</v>
      </c>
      <c r="X15" s="65" t="s">
        <v>342</v>
      </c>
      <c r="Y15" s="65" t="s">
        <v>286</v>
      </c>
      <c r="Z15" s="65" t="s">
        <v>306</v>
      </c>
      <c r="AA15" s="65" t="s">
        <v>315</v>
      </c>
    </row>
    <row r="16" spans="1:27" x14ac:dyDescent="0.3">
      <c r="A16" s="65" t="s">
        <v>310</v>
      </c>
      <c r="B16" s="65">
        <v>450</v>
      </c>
      <c r="C16" s="65">
        <v>650</v>
      </c>
      <c r="D16" s="65">
        <v>0</v>
      </c>
      <c r="E16" s="65">
        <v>3000</v>
      </c>
      <c r="F16" s="65">
        <v>375.60626000000002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16.551328999999999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3.0246015000000002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196.37259</v>
      </c>
    </row>
    <row r="23" spans="1:62" x14ac:dyDescent="0.3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323</v>
      </c>
      <c r="B24" s="69"/>
      <c r="C24" s="69"/>
      <c r="D24" s="69"/>
      <c r="E24" s="69"/>
      <c r="F24" s="69"/>
      <c r="H24" s="69" t="s">
        <v>295</v>
      </c>
      <c r="I24" s="69"/>
      <c r="J24" s="69"/>
      <c r="K24" s="69"/>
      <c r="L24" s="69"/>
      <c r="M24" s="69"/>
      <c r="O24" s="69" t="s">
        <v>312</v>
      </c>
      <c r="P24" s="69"/>
      <c r="Q24" s="69"/>
      <c r="R24" s="69"/>
      <c r="S24" s="69"/>
      <c r="T24" s="69"/>
      <c r="V24" s="69" t="s">
        <v>324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296</v>
      </c>
      <c r="AY24" s="69"/>
      <c r="AZ24" s="69"/>
      <c r="BA24" s="69"/>
      <c r="BB24" s="69"/>
      <c r="BC24" s="69"/>
      <c r="BE24" s="69" t="s">
        <v>297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306</v>
      </c>
      <c r="F25" s="65" t="s">
        <v>315</v>
      </c>
      <c r="H25" s="65"/>
      <c r="I25" s="65" t="s">
        <v>292</v>
      </c>
      <c r="J25" s="65" t="s">
        <v>277</v>
      </c>
      <c r="K25" s="65" t="s">
        <v>286</v>
      </c>
      <c r="L25" s="65" t="s">
        <v>306</v>
      </c>
      <c r="M25" s="65" t="s">
        <v>315</v>
      </c>
      <c r="O25" s="65"/>
      <c r="P25" s="65" t="s">
        <v>292</v>
      </c>
      <c r="Q25" s="65" t="s">
        <v>277</v>
      </c>
      <c r="R25" s="65" t="s">
        <v>286</v>
      </c>
      <c r="S25" s="65" t="s">
        <v>306</v>
      </c>
      <c r="T25" s="65" t="s">
        <v>315</v>
      </c>
      <c r="V25" s="65"/>
      <c r="W25" s="65" t="s">
        <v>292</v>
      </c>
      <c r="X25" s="65" t="s">
        <v>277</v>
      </c>
      <c r="Y25" s="65" t="s">
        <v>286</v>
      </c>
      <c r="Z25" s="65" t="s">
        <v>306</v>
      </c>
      <c r="AA25" s="65" t="s">
        <v>315</v>
      </c>
      <c r="AC25" s="65"/>
      <c r="AD25" s="65" t="s">
        <v>292</v>
      </c>
      <c r="AE25" s="65" t="s">
        <v>277</v>
      </c>
      <c r="AF25" s="65" t="s">
        <v>286</v>
      </c>
      <c r="AG25" s="65" t="s">
        <v>306</v>
      </c>
      <c r="AH25" s="65" t="s">
        <v>315</v>
      </c>
      <c r="AJ25" s="65"/>
      <c r="AK25" s="65" t="s">
        <v>292</v>
      </c>
      <c r="AL25" s="65" t="s">
        <v>277</v>
      </c>
      <c r="AM25" s="65" t="s">
        <v>286</v>
      </c>
      <c r="AN25" s="65" t="s">
        <v>306</v>
      </c>
      <c r="AO25" s="65" t="s">
        <v>315</v>
      </c>
      <c r="AQ25" s="65"/>
      <c r="AR25" s="65" t="s">
        <v>292</v>
      </c>
      <c r="AS25" s="65" t="s">
        <v>277</v>
      </c>
      <c r="AT25" s="65" t="s">
        <v>286</v>
      </c>
      <c r="AU25" s="65" t="s">
        <v>306</v>
      </c>
      <c r="AV25" s="65" t="s">
        <v>315</v>
      </c>
      <c r="AX25" s="65"/>
      <c r="AY25" s="65" t="s">
        <v>292</v>
      </c>
      <c r="AZ25" s="65" t="s">
        <v>277</v>
      </c>
      <c r="BA25" s="65" t="s">
        <v>286</v>
      </c>
      <c r="BB25" s="65" t="s">
        <v>306</v>
      </c>
      <c r="BC25" s="65" t="s">
        <v>315</v>
      </c>
      <c r="BE25" s="65"/>
      <c r="BF25" s="65" t="s">
        <v>292</v>
      </c>
      <c r="BG25" s="65" t="s">
        <v>277</v>
      </c>
      <c r="BH25" s="65" t="s">
        <v>286</v>
      </c>
      <c r="BI25" s="65" t="s">
        <v>306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107.88661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1.5339543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1.2093498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11.318863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1.3502642</v>
      </c>
      <c r="AJ26" s="65" t="s">
        <v>325</v>
      </c>
      <c r="AK26" s="65">
        <v>320</v>
      </c>
      <c r="AL26" s="65">
        <v>400</v>
      </c>
      <c r="AM26" s="65">
        <v>0</v>
      </c>
      <c r="AN26" s="65">
        <v>1000</v>
      </c>
      <c r="AO26" s="65">
        <v>425.55984000000001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6.2917399999999999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2.1381814000000001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0.90346879999999996</v>
      </c>
    </row>
    <row r="33" spans="1:68" x14ac:dyDescent="0.3">
      <c r="A33" s="70" t="s">
        <v>298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299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306</v>
      </c>
      <c r="F35" s="65" t="s">
        <v>315</v>
      </c>
      <c r="H35" s="65"/>
      <c r="I35" s="65" t="s">
        <v>292</v>
      </c>
      <c r="J35" s="65" t="s">
        <v>277</v>
      </c>
      <c r="K35" s="65" t="s">
        <v>286</v>
      </c>
      <c r="L35" s="65" t="s">
        <v>306</v>
      </c>
      <c r="M35" s="65" t="s">
        <v>315</v>
      </c>
      <c r="O35" s="65"/>
      <c r="P35" s="65" t="s">
        <v>292</v>
      </c>
      <c r="Q35" s="65" t="s">
        <v>277</v>
      </c>
      <c r="R35" s="65" t="s">
        <v>286</v>
      </c>
      <c r="S35" s="65" t="s">
        <v>306</v>
      </c>
      <c r="T35" s="65" t="s">
        <v>315</v>
      </c>
      <c r="V35" s="65"/>
      <c r="W35" s="65" t="s">
        <v>292</v>
      </c>
      <c r="X35" s="65" t="s">
        <v>277</v>
      </c>
      <c r="Y35" s="65" t="s">
        <v>286</v>
      </c>
      <c r="Z35" s="65" t="s">
        <v>306</v>
      </c>
      <c r="AA35" s="65" t="s">
        <v>315</v>
      </c>
      <c r="AC35" s="65"/>
      <c r="AD35" s="65" t="s">
        <v>292</v>
      </c>
      <c r="AE35" s="65" t="s">
        <v>277</v>
      </c>
      <c r="AF35" s="65" t="s">
        <v>286</v>
      </c>
      <c r="AG35" s="65" t="s">
        <v>306</v>
      </c>
      <c r="AH35" s="65" t="s">
        <v>315</v>
      </c>
      <c r="AJ35" s="65"/>
      <c r="AK35" s="65" t="s">
        <v>292</v>
      </c>
      <c r="AL35" s="65" t="s">
        <v>277</v>
      </c>
      <c r="AM35" s="65" t="s">
        <v>286</v>
      </c>
      <c r="AN35" s="65" t="s">
        <v>306</v>
      </c>
      <c r="AO35" s="65" t="s">
        <v>315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322.02823000000001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907.56140000000005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3670.7563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2466.5544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70.08896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103.06777</v>
      </c>
    </row>
    <row r="43" spans="1:68" x14ac:dyDescent="0.3">
      <c r="A43" s="70" t="s">
        <v>317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318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300</v>
      </c>
      <c r="P44" s="69"/>
      <c r="Q44" s="69"/>
      <c r="R44" s="69"/>
      <c r="S44" s="69"/>
      <c r="T44" s="69"/>
      <c r="V44" s="69" t="s">
        <v>301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327</v>
      </c>
      <c r="AK44" s="69"/>
      <c r="AL44" s="69"/>
      <c r="AM44" s="69"/>
      <c r="AN44" s="69"/>
      <c r="AO44" s="69"/>
      <c r="AQ44" s="69" t="s">
        <v>302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319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306</v>
      </c>
      <c r="F45" s="65" t="s">
        <v>315</v>
      </c>
      <c r="H45" s="65"/>
      <c r="I45" s="65" t="s">
        <v>292</v>
      </c>
      <c r="J45" s="65" t="s">
        <v>277</v>
      </c>
      <c r="K45" s="65" t="s">
        <v>286</v>
      </c>
      <c r="L45" s="65" t="s">
        <v>306</v>
      </c>
      <c r="M45" s="65" t="s">
        <v>315</v>
      </c>
      <c r="O45" s="65"/>
      <c r="P45" s="65" t="s">
        <v>292</v>
      </c>
      <c r="Q45" s="65" t="s">
        <v>277</v>
      </c>
      <c r="R45" s="65" t="s">
        <v>286</v>
      </c>
      <c r="S45" s="65" t="s">
        <v>306</v>
      </c>
      <c r="T45" s="65" t="s">
        <v>315</v>
      </c>
      <c r="V45" s="65"/>
      <c r="W45" s="65" t="s">
        <v>292</v>
      </c>
      <c r="X45" s="65" t="s">
        <v>277</v>
      </c>
      <c r="Y45" s="65" t="s">
        <v>286</v>
      </c>
      <c r="Z45" s="65" t="s">
        <v>306</v>
      </c>
      <c r="AA45" s="65" t="s">
        <v>315</v>
      </c>
      <c r="AC45" s="65"/>
      <c r="AD45" s="65" t="s">
        <v>292</v>
      </c>
      <c r="AE45" s="65" t="s">
        <v>277</v>
      </c>
      <c r="AF45" s="65" t="s">
        <v>286</v>
      </c>
      <c r="AG45" s="65" t="s">
        <v>306</v>
      </c>
      <c r="AH45" s="65" t="s">
        <v>315</v>
      </c>
      <c r="AJ45" s="65"/>
      <c r="AK45" s="65" t="s">
        <v>292</v>
      </c>
      <c r="AL45" s="65" t="s">
        <v>277</v>
      </c>
      <c r="AM45" s="65" t="s">
        <v>286</v>
      </c>
      <c r="AN45" s="65" t="s">
        <v>306</v>
      </c>
      <c r="AO45" s="65" t="s">
        <v>315</v>
      </c>
      <c r="AQ45" s="65"/>
      <c r="AR45" s="65" t="s">
        <v>292</v>
      </c>
      <c r="AS45" s="65" t="s">
        <v>277</v>
      </c>
      <c r="AT45" s="65" t="s">
        <v>286</v>
      </c>
      <c r="AU45" s="65" t="s">
        <v>306</v>
      </c>
      <c r="AV45" s="65" t="s">
        <v>315</v>
      </c>
      <c r="AX45" s="65"/>
      <c r="AY45" s="65" t="s">
        <v>292</v>
      </c>
      <c r="AZ45" s="65" t="s">
        <v>277</v>
      </c>
      <c r="BA45" s="65" t="s">
        <v>286</v>
      </c>
      <c r="BB45" s="65" t="s">
        <v>306</v>
      </c>
      <c r="BC45" s="65" t="s">
        <v>315</v>
      </c>
      <c r="BE45" s="65"/>
      <c r="BF45" s="65" t="s">
        <v>292</v>
      </c>
      <c r="BG45" s="65" t="s">
        <v>277</v>
      </c>
      <c r="BH45" s="65" t="s">
        <v>286</v>
      </c>
      <c r="BI45" s="65" t="s">
        <v>306</v>
      </c>
      <c r="BJ45" s="65" t="s">
        <v>315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11.496836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8.4643250000000005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567.37189999999998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2.1724856000000001E-2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2.5196176000000001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133.60623000000001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75.338425000000001</v>
      </c>
      <c r="AX46" s="65" t="s">
        <v>329</v>
      </c>
      <c r="AY46" s="65"/>
      <c r="AZ46" s="65"/>
      <c r="BA46" s="65"/>
      <c r="BB46" s="65"/>
      <c r="BC46" s="65"/>
      <c r="BE46" s="65" t="s">
        <v>303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343</v>
      </c>
      <c r="B2" s="61" t="s">
        <v>344</v>
      </c>
      <c r="C2" s="61" t="s">
        <v>330</v>
      </c>
      <c r="D2" s="61">
        <v>31</v>
      </c>
      <c r="E2" s="61">
        <v>1649.8378</v>
      </c>
      <c r="F2" s="61">
        <v>254.86287999999999</v>
      </c>
      <c r="G2" s="61">
        <v>41.429523000000003</v>
      </c>
      <c r="H2" s="61">
        <v>21.785737999999998</v>
      </c>
      <c r="I2" s="61">
        <v>19.643785000000001</v>
      </c>
      <c r="J2" s="61">
        <v>58.045493999999998</v>
      </c>
      <c r="K2" s="61">
        <v>28.097512999999999</v>
      </c>
      <c r="L2" s="61">
        <v>29.947979</v>
      </c>
      <c r="M2" s="61">
        <v>18.443221999999999</v>
      </c>
      <c r="N2" s="61">
        <v>2.3484107999999999</v>
      </c>
      <c r="O2" s="61">
        <v>9.6431179999999994</v>
      </c>
      <c r="P2" s="61">
        <v>700.14490000000001</v>
      </c>
      <c r="Q2" s="61">
        <v>17.26792</v>
      </c>
      <c r="R2" s="61">
        <v>375.60626000000002</v>
      </c>
      <c r="S2" s="61">
        <v>80.263509999999997</v>
      </c>
      <c r="T2" s="61">
        <v>3544.1133</v>
      </c>
      <c r="U2" s="61">
        <v>3.0246015000000002</v>
      </c>
      <c r="V2" s="61">
        <v>16.551328999999999</v>
      </c>
      <c r="W2" s="61">
        <v>196.37259</v>
      </c>
      <c r="X2" s="61">
        <v>107.88661</v>
      </c>
      <c r="Y2" s="61">
        <v>1.5339543</v>
      </c>
      <c r="Z2" s="61">
        <v>1.2093498</v>
      </c>
      <c r="AA2" s="61">
        <v>11.318863</v>
      </c>
      <c r="AB2" s="61">
        <v>1.3502642</v>
      </c>
      <c r="AC2" s="61">
        <v>425.55984000000001</v>
      </c>
      <c r="AD2" s="61">
        <v>6.2917399999999999</v>
      </c>
      <c r="AE2" s="61">
        <v>2.1381814000000001</v>
      </c>
      <c r="AF2" s="61">
        <v>0.90346879999999996</v>
      </c>
      <c r="AG2" s="61">
        <v>322.02823000000001</v>
      </c>
      <c r="AH2" s="61">
        <v>198.86536000000001</v>
      </c>
      <c r="AI2" s="61">
        <v>123.16285999999999</v>
      </c>
      <c r="AJ2" s="61">
        <v>907.56140000000005</v>
      </c>
      <c r="AK2" s="61">
        <v>3670.7563</v>
      </c>
      <c r="AL2" s="61">
        <v>70.08896</v>
      </c>
      <c r="AM2" s="61">
        <v>2466.5544</v>
      </c>
      <c r="AN2" s="61">
        <v>103.06777</v>
      </c>
      <c r="AO2" s="61">
        <v>11.496836</v>
      </c>
      <c r="AP2" s="61">
        <v>7.5753794000000001</v>
      </c>
      <c r="AQ2" s="61">
        <v>3.9214568000000001</v>
      </c>
      <c r="AR2" s="61">
        <v>8.4643250000000005</v>
      </c>
      <c r="AS2" s="61">
        <v>567.37189999999998</v>
      </c>
      <c r="AT2" s="61">
        <v>2.1724856000000001E-2</v>
      </c>
      <c r="AU2" s="61">
        <v>2.5196176000000001</v>
      </c>
      <c r="AV2" s="61">
        <v>133.60623000000001</v>
      </c>
      <c r="AW2" s="61">
        <v>75.338425000000001</v>
      </c>
      <c r="AX2" s="61">
        <v>0.16593232999999999</v>
      </c>
      <c r="AY2" s="61">
        <v>1.4101547999999999</v>
      </c>
      <c r="AZ2" s="61">
        <v>288.47250000000003</v>
      </c>
      <c r="BA2" s="61">
        <v>33.924717000000001</v>
      </c>
      <c r="BB2" s="61">
        <v>10.385786</v>
      </c>
      <c r="BC2" s="61">
        <v>12.811555</v>
      </c>
      <c r="BD2" s="61">
        <v>10.722254</v>
      </c>
      <c r="BE2" s="61">
        <v>0.53109039999999996</v>
      </c>
      <c r="BF2" s="61">
        <v>1.8782467</v>
      </c>
      <c r="BG2" s="61">
        <v>2.3036561999999999E-3</v>
      </c>
      <c r="BH2" s="61">
        <v>7.0832493000000003E-3</v>
      </c>
      <c r="BI2" s="61">
        <v>5.9768384999999997E-3</v>
      </c>
      <c r="BJ2" s="61">
        <v>3.7053353999999997E-2</v>
      </c>
      <c r="BK2" s="61">
        <v>1.7720432999999999E-4</v>
      </c>
      <c r="BL2" s="61">
        <v>0.15947641000000001</v>
      </c>
      <c r="BM2" s="61">
        <v>1.9836373</v>
      </c>
      <c r="BN2" s="61">
        <v>0.6104096</v>
      </c>
      <c r="BO2" s="61">
        <v>42.800440000000002</v>
      </c>
      <c r="BP2" s="61">
        <v>5.4602694999999999</v>
      </c>
      <c r="BQ2" s="61">
        <v>11.741868999999999</v>
      </c>
      <c r="BR2" s="61">
        <v>48.550550000000001</v>
      </c>
      <c r="BS2" s="61">
        <v>37.336469999999998</v>
      </c>
      <c r="BT2" s="61">
        <v>6.0998619999999999</v>
      </c>
      <c r="BU2" s="61">
        <v>6.1138212999999997E-2</v>
      </c>
      <c r="BV2" s="61">
        <v>2.7917000000000001E-2</v>
      </c>
      <c r="BW2" s="61">
        <v>0.41250759999999997</v>
      </c>
      <c r="BX2" s="61">
        <v>1.0654328</v>
      </c>
      <c r="BY2" s="61">
        <v>0.1259381</v>
      </c>
      <c r="BZ2" s="61">
        <v>5.3468760000000004E-4</v>
      </c>
      <c r="CA2" s="61">
        <v>0.92068874999999994</v>
      </c>
      <c r="CB2" s="61">
        <v>8.4820840000000008E-3</v>
      </c>
      <c r="CC2" s="61">
        <v>0.15110293</v>
      </c>
      <c r="CD2" s="61">
        <v>1.6336588999999999</v>
      </c>
      <c r="CE2" s="61">
        <v>3.6842566E-2</v>
      </c>
      <c r="CF2" s="61">
        <v>0.23430514</v>
      </c>
      <c r="CG2" s="61">
        <v>1.2449999E-6</v>
      </c>
      <c r="CH2" s="61">
        <v>3.0098415999999999E-2</v>
      </c>
      <c r="CI2" s="61">
        <v>6.3708406000000002E-3</v>
      </c>
      <c r="CJ2" s="61">
        <v>3.7597589999999999</v>
      </c>
      <c r="CK2" s="61">
        <v>7.8839459999999993E-3</v>
      </c>
      <c r="CL2" s="61">
        <v>0.80112755000000002</v>
      </c>
      <c r="CM2" s="61">
        <v>2.0147366999999998</v>
      </c>
      <c r="CN2" s="61">
        <v>1743.3108999999999</v>
      </c>
      <c r="CO2" s="61">
        <v>2928.9744000000001</v>
      </c>
      <c r="CP2" s="61">
        <v>1670.0015000000001</v>
      </c>
      <c r="CQ2" s="61">
        <v>642.93975999999998</v>
      </c>
      <c r="CR2" s="61">
        <v>354.09023999999999</v>
      </c>
      <c r="CS2" s="61">
        <v>361.57310000000001</v>
      </c>
      <c r="CT2" s="61">
        <v>1692.5088000000001</v>
      </c>
      <c r="CU2" s="61">
        <v>975.58540000000005</v>
      </c>
      <c r="CV2" s="61">
        <v>1155.2932000000001</v>
      </c>
      <c r="CW2" s="61">
        <v>1099.5115000000001</v>
      </c>
      <c r="CX2" s="61">
        <v>333.62085000000002</v>
      </c>
      <c r="CY2" s="61">
        <v>2241.163</v>
      </c>
      <c r="CZ2" s="61">
        <v>1069.2792999999999</v>
      </c>
      <c r="DA2" s="61">
        <v>2427.4879999999998</v>
      </c>
      <c r="DB2" s="61">
        <v>2484.4079999999999</v>
      </c>
      <c r="DC2" s="61">
        <v>3252.1594</v>
      </c>
      <c r="DD2" s="61">
        <v>5813.1665000000003</v>
      </c>
      <c r="DE2" s="61">
        <v>1309.1577</v>
      </c>
      <c r="DF2" s="61">
        <v>3054.5762</v>
      </c>
      <c r="DG2" s="61">
        <v>1261.1144999999999</v>
      </c>
      <c r="DH2" s="61">
        <v>76.676640000000006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33.924717000000001</v>
      </c>
      <c r="B6">
        <f>BB2</f>
        <v>10.385786</v>
      </c>
      <c r="C6">
        <f>BC2</f>
        <v>12.811555</v>
      </c>
      <c r="D6">
        <f>BD2</f>
        <v>10.722254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8" sqref="F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32763</v>
      </c>
      <c r="C2" s="56">
        <f ca="1">YEAR(TODAY())-YEAR(B2)+IF(TODAY()&gt;=DATE(YEAR(TODAY()),MONTH(B2),DAY(B2)),0,-1)</f>
        <v>31</v>
      </c>
      <c r="E2" s="52">
        <v>160</v>
      </c>
      <c r="F2" s="53" t="s">
        <v>275</v>
      </c>
      <c r="G2" s="52">
        <v>55</v>
      </c>
      <c r="H2" s="51" t="s">
        <v>40</v>
      </c>
      <c r="I2" s="72">
        <f>ROUND(G3/E3^2,1)</f>
        <v>21.5</v>
      </c>
    </row>
    <row r="3" spans="1:9" x14ac:dyDescent="0.3">
      <c r="E3" s="51">
        <f>E2/100</f>
        <v>1.6</v>
      </c>
      <c r="F3" s="51" t="s">
        <v>39</v>
      </c>
      <c r="G3" s="51">
        <f>G2</f>
        <v>55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김미애, ID : H1900678)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16:19:40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31</v>
      </c>
      <c r="G12" s="137"/>
      <c r="H12" s="137"/>
      <c r="I12" s="137"/>
      <c r="K12" s="128">
        <f>'개인정보 및 신체계측 입력'!E2</f>
        <v>160</v>
      </c>
      <c r="L12" s="129"/>
      <c r="M12" s="122">
        <f>'개인정보 및 신체계측 입력'!G2</f>
        <v>55</v>
      </c>
      <c r="N12" s="123"/>
      <c r="O12" s="118" t="s">
        <v>270</v>
      </c>
      <c r="P12" s="112"/>
      <c r="Q12" s="115">
        <f>'개인정보 및 신체계측 입력'!I2</f>
        <v>21.5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김미애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71.927000000000007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11.692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16.381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21</v>
      </c>
      <c r="L72" s="36" t="s">
        <v>52</v>
      </c>
      <c r="M72" s="36">
        <f>ROUND('DRIs DATA'!K8,1)</f>
        <v>5.4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50.08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137.93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107.89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90.02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40.25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244.72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114.97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2021-09-01T04:06:50Z</dcterms:modified>
</cp:coreProperties>
</file>