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<sst xmlns="http://schemas.openxmlformats.org/spreadsheetml/2006/main" count="692" uniqueCount="346">
  <si>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</si>
  <si>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</si>
  <si>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</si>
  <si>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</si>
  <si>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</si>
  <si>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</si>
  <si>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</si>
  <si>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</si>
  <si>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</si>
  <si>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</si>
  <si>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</si>
  <si>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</si>
  <si>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</si>
  <si>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</si>
  <si>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</si>
  <si>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</si>
  <si>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</si>
  <si>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</si>
  <si>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</si>
  <si>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</si>
  <si>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</si>
  <si>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</si>
  <si>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</si>
  <si>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</si>
  <si>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</si>
  <si>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</si>
  <si>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</si>
  <si>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</si>
  <si>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</si>
  <si>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</si>
  <si>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</si>
  <si>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</si>
  <si>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</si>
  <si>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</si>
  <si>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</si>
  <si>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</si>
  <si>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</si>
  <si>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</si>
  <si>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</si>
  <si>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</si>
  <si>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</si>
  <si>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</si>
  <si>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</si>
  <si>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</si>
  <si>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</si>
  <si>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</si>
  <si>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</si>
  <si>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</si>
  <si>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</si>
  <si>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</si>
  <si>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</si>
  <si>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</si>
  <si>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</si>
  <si>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</si>
  <si>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</si>
  <si>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</si>
  <si>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</si>
  <si>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</si>
  <si>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</si>
  <si>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</si>
  <si>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</si>
  <si>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</si>
  <si>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</si>
  <si>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</si>
  <si>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</si>
  <si>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</si>
  <si>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</si>
  <si>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</si>
  <si>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</si>
  <si>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</si>
  <si>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</si>
  <si>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</si>
  <si>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</si>
  <si>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</si>
  <si>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</si>
  <si>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</si>
  <si>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</si>
  <si>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</si>
  <si>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</si>
  <si>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</si>
  <si>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</si>
  <si>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</si>
  <si>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</si>
  <si>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</si>
  <si>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</si>
  <si>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</si>
  <si>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</si>
  <si>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</si>
  <si>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</si>
  <si>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</si>
  <si>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</si>
  <si>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</si>
  <si>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</si>
  <si>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</si>
  <si>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</si>
  <si>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</si>
  <si>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</si>
  <si>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</si>
  <si>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</si>
  <si>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</si>
  <si>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</si>
  <si>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</si>
  <si>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</si>
  <si>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</si>
  <si>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</si>
  <si>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</si>
  <si>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</si>
  <si>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</si>
  <si>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</si>
  <si>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</si>
  <si>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</si>
  <si>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</si>
  <si>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</si>
  <si>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</si>
  <si>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</si>
  <si>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</si>
  <si>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</si>
  <si>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</si>
  <si>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</si>
  <si>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</si>
  <si>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</si>
  <si>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</si>
  <si>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</si>
  <si>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</si>
  <si>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</si>
  <si>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</si>
  <si>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</si>
  <si>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</si>
  <si>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</si>
  <si>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</si>
  <si>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</si>
  <si>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</si>
  <si>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</si>
  <si>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</si>
  <si>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</si>
  <si>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</si>
  <si>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</si>
  <si>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</si>
  <si>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</si>
  <si>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</si>
  <si>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</si>
  <si>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</si>
  <si>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</si>
  <si>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</si>
  <si>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</si>
  <si>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</si>
  <si>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</si>
  <si>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</si>
  <si>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</si>
  <si>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</si>
  <si>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</si>
  <si>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</si>
  <si>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</si>
  <si>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</si>
  <si>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</si>
  <si>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</si>
  <si>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</si>
  <si>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</si>
  <si>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</si>
  <si>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</si>
  <si>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</si>
  <si>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</si>
  <si>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</si>
  <si>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</si>
  <si>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</si>
  <si>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</si>
  <si>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</si>
  <si>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</si>
  <si>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</si>
  <si>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</si>
  <si>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</si>
  <si>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</si>
  <si>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</si>
  <si>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</si>
  <si>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</si>
  <si>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</si>
  <si>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</si>
  <si>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</si>
  <si>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</si>
  <si>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</si>
  <si>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</si>
  <si>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</si>
  <si>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</si>
  <si>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</si>
  <si>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</si>
  <si>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</si>
  <si>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</si>
  <si>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</si>
  <si>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</si>
  <si>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</si>
  <si>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</si>
  <si>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</si>
  <si>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</si>
  <si>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</si>
  <si>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</si>
  <si>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</si>
  <si>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</si>
  <si>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</si>
  <si>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</si>
  <si>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</si>
  <si>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</si>
  <si>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</si>
  <si>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</si>
  <si>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</si>
  <si>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</si>
  <si>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</si>
  <si>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</si>
  <si>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</si>
  <si>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</si>
  <si>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</si>
  <si>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</si>
  <si>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</si>
  <si>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</si>
  <si>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</si>
  <si>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</si>
  <si>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</si>
  <si>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</si>
  <si>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</si>
  <si>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</si>
  <si>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</si>
  <si>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</si>
  <si>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</si>
  <si>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</si>
  <si>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</si>
  <si>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</si>
  <si>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</si>
  <si>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</si>
  <si>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</si>
  <si>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</si>
  <si>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</si>
  <si>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</si>
  <si>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</si>
  <si>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</si>
  <si>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</si>
  <si>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</si>
  <si>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</si>
  <si>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</si>
  <si>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</si>
  <si>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</si>
  <si>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</si>
  <si>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</si>
  <si>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</si>
  <si>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</si>
  <si>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</si>
  <si>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</si>
  <si>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</si>
  <si>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</si>
  <si>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</si>
  <si>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</si>
  <si>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</si>
  <si>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</si>
  <si>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</si>
  <si>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</si>
  <si>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</si>
  <si>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</si>
  <si>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</si>
  <si>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</si>
  <si>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</si>
  <si>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</si>
  <si>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</si>
  <si>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</si>
  <si>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</si>
  <si>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</si>
  <si>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</si>
  <si>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</si>
  <si>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</si>
  <si>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</si>
  <si>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</si>
  <si>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</si>
  <si>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</si>
  <si>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</si>
  <si>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</si>
  <si>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</si>
  <si>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</si>
  <si>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</si>
  <si>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</si>
  <si>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</si>
  <si>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</si>
  <si>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</si>
  <si>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</si>
  <si>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</si>
  <si>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</si>
  <si>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</si>
  <si>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</si>
  <si>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</si>
  <si>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</si>
  <si>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</si>
  <si>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</si>
  <si>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</si>
  <si>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</si>
  <si>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</si>
  <si>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</si>
  <si>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</si>
  <si>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</si>
  <si>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</si>
  <si>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</si>
  <si>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</si>
  <si>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</si>
  <si>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</si>
  <si>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</si>
  <si>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</si>
  <si>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</si>
  <si>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</si>
  <si>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</si>
  <si>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</si>
  <si>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</si>
  <si>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</si>
  <si>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</si>
  <si>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</si>
  <si>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</si>
  <si>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</si>
  <si>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</si>
  <si>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</si>
  <si>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</si>
  <si>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</si>
  <si>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</si>
  <si>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</si>
  <si>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</si>
  <si>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</si>
  <si>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</si>
  <si>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</si>
  <si>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</si>
  <si>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</si>
  <si>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</si>
  <si>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</si>
  <si>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</si>
  <si>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</si>
  <si>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</si>
  <si>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</si>
  <si>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</si>
  <si>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</si>
  <si>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김미연, ID : H1900679)</t>
  </si>
  <si>
    <t>2021년 08월 31일 16:21:17</t>
  </si>
  <si>
    <t>충분섭취량</t>
    <phoneticPr fontId="1" type="noConversion"/>
  </si>
  <si>
    <t>섭취비율</t>
    <phoneticPr fontId="1" type="noConversion"/>
  </si>
  <si>
    <t>평균필요량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</si>
  <si>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</si>
  <si>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</si>
  <si>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</si>
  <si>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섭취량</t>
    <phoneticPr fontId="1" type="noConversion"/>
  </si>
  <si>
    <t>인</t>
    <phoneticPr fontId="1" type="noConversion"/>
  </si>
  <si>
    <t>충분섭취량</t>
    <phoneticPr fontId="1" type="noConversion"/>
  </si>
  <si>
    <t>미량 무기질</t>
    <phoneticPr fontId="1" type="noConversion"/>
  </si>
  <si>
    <t>상한섭취량</t>
    <phoneticPr fontId="1" type="noConversion"/>
  </si>
  <si>
    <t>H1900679</t>
  </si>
  <si>
    <t>김미연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</si>
</sst>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104.048355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3.6967435000000002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0.61937730000000002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1596.7526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4165.13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122.4055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151.7046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14.23011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936.19309999999996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4.6681132E-2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3.1875366999999999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35.070377000000001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239.49691999999999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122.1824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8.9499999999999993</c:v>
                </c:pt>
                <c:pt idx="1">
                  <c:v>22.898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15.119759</c:v>
                </c:pt>
                <c:pt idx="1">
                  <c:v>19.346585999999999</c:v>
                </c:pt>
                <c:pt idx="2">
                  <c:v>22.747344999999999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893.42786000000001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32.282795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61.131</c:v>
                </c:pt>
                <c:pt idx="1">
                  <c:v>15.967000000000001</c:v>
                </c:pt>
                <c:pt idx="2">
                  <c:v>22.902000000000001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2345.6325999999999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134.93165999999999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726.64689999999996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5.1304603000000002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10184.852000000001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23.489082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2.3906236000000001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405.54074000000003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2.3467802999999998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21.226576000000001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2.3906236000000001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824.23220000000003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17.302422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김미연, ID : H1900679)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16:21:17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2345.6325999999999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104.048355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35.070377000000001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61.131</v>
      </c>
      <c r="G8" s="59">
        <f>'DRIs DATA 입력'!G8</f>
        <v>15.967000000000001</v>
      </c>
      <c r="H8" s="59">
        <f>'DRIs DATA 입력'!H8</f>
        <v>22.902000000000001</v>
      </c>
      <c r="I8" s="46"/>
      <c r="J8" s="59" t="s">
        <v>215</v>
      </c>
      <c r="K8" s="59">
        <f>'DRIs DATA 입력'!K8</f>
        <v>8.9499999999999993</v>
      </c>
      <c r="L8" s="59">
        <f>'DRIs DATA 입력'!L8</f>
        <v>22.898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893.42786000000001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32.282795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5.1304603000000002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405.54074000000003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134.93165999999999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2.8029118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2.3467802999999998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21.226576000000001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2.3906236000000001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824.23220000000003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17.302422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3.6967435000000002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0.61937730000000002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726.64689999999996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1596.7526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10184.852000000001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4165.13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122.4055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151.7046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23.489082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14.23011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936.19309999999996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4.6681132E-2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3.1875366999999999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239.49691999999999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122.1824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4" sqref="G6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331</v>
      </c>
      <c r="G1" s="62" t="s">
        <v>306</v>
      </c>
      <c r="H1" s="61" t="s">
        <v>332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321</v>
      </c>
      <c r="F4" s="67"/>
      <c r="G4" s="67"/>
      <c r="H4" s="68"/>
      <c r="J4" s="66" t="s">
        <v>322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323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333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1900</v>
      </c>
      <c r="C6" s="65">
        <v>2345.6325999999999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50</v>
      </c>
      <c r="Q6" s="65">
        <v>0</v>
      </c>
      <c r="R6" s="65">
        <v>0</v>
      </c>
      <c r="S6" s="65">
        <v>104.048355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35.070377000000001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334</v>
      </c>
      <c r="F8" s="65">
        <v>61.131</v>
      </c>
      <c r="G8" s="65">
        <v>15.967000000000001</v>
      </c>
      <c r="H8" s="65">
        <v>22.902000000000001</v>
      </c>
      <c r="J8" s="65" t="s">
        <v>309</v>
      </c>
      <c r="K8" s="65">
        <v>8.9499999999999993</v>
      </c>
      <c r="L8" s="65">
        <v>22.898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335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450</v>
      </c>
      <c r="C16" s="65">
        <v>650</v>
      </c>
      <c r="D16" s="65">
        <v>0</v>
      </c>
      <c r="E16" s="65">
        <v>3000</v>
      </c>
      <c r="F16" s="65">
        <v>893.42786000000001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32.282795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5.1304603000000002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405.54074000000003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324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325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336</v>
      </c>
      <c r="J25" s="65" t="s">
        <v>277</v>
      </c>
      <c r="K25" s="65" t="s">
        <v>286</v>
      </c>
      <c r="L25" s="65" t="s">
        <v>307</v>
      </c>
      <c r="M25" s="65" t="s">
        <v>337</v>
      </c>
      <c r="O25" s="65"/>
      <c r="P25" s="65" t="s">
        <v>292</v>
      </c>
      <c r="Q25" s="65" t="s">
        <v>338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339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134.93165999999999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2.8029118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2.3467802999999998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21.226576000000001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2.3906236000000001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824.23220000000003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17.302422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3.6967435000000002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0.61937730000000002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340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338</v>
      </c>
      <c r="Y35" s="65" t="s">
        <v>286</v>
      </c>
      <c r="Z35" s="65" t="s">
        <v>307</v>
      </c>
      <c r="AA35" s="65" t="s">
        <v>317</v>
      </c>
      <c r="AC35" s="65"/>
      <c r="AD35" s="65" t="s">
        <v>336</v>
      </c>
      <c r="AE35" s="65" t="s">
        <v>277</v>
      </c>
      <c r="AF35" s="65" t="s">
        <v>341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726.64689999999996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1596.7526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10184.852000000001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4165.13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122.4055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151.7046</v>
      </c>
    </row>
    <row r="43" spans="1:68" x14ac:dyDescent="0.3">
      <c r="A43" s="70" t="s">
        <v>342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327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338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338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341</v>
      </c>
      <c r="BB45" s="65" t="s">
        <v>307</v>
      </c>
      <c r="BC45" s="65" t="s">
        <v>317</v>
      </c>
      <c r="BE45" s="65"/>
      <c r="BF45" s="65" t="s">
        <v>292</v>
      </c>
      <c r="BG45" s="65" t="s">
        <v>338</v>
      </c>
      <c r="BH45" s="65" t="s">
        <v>286</v>
      </c>
      <c r="BI45" s="65" t="s">
        <v>343</v>
      </c>
      <c r="BJ45" s="65" t="s">
        <v>317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23.489082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14.23011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936.19309999999996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4.6681132E-2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3.1875366999999999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239.49691999999999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122.1824</v>
      </c>
      <c r="AX46" s="65" t="s">
        <v>329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344</v>
      </c>
      <c r="B2" s="61" t="s">
        <v>345</v>
      </c>
      <c r="C2" s="61" t="s">
        <v>330</v>
      </c>
      <c r="D2" s="61">
        <v>39</v>
      </c>
      <c r="E2" s="61">
        <v>2345.6325999999999</v>
      </c>
      <c r="F2" s="61">
        <v>277.73034999999999</v>
      </c>
      <c r="G2" s="61">
        <v>72.538899999999998</v>
      </c>
      <c r="H2" s="61">
        <v>39.937579999999997</v>
      </c>
      <c r="I2" s="61">
        <v>32.601320000000001</v>
      </c>
      <c r="J2" s="61">
        <v>104.048355</v>
      </c>
      <c r="K2" s="61">
        <v>41.765877000000003</v>
      </c>
      <c r="L2" s="61">
        <v>62.28248</v>
      </c>
      <c r="M2" s="61">
        <v>35.070377000000001</v>
      </c>
      <c r="N2" s="61">
        <v>3.1313795999999998</v>
      </c>
      <c r="O2" s="61">
        <v>19.512422999999998</v>
      </c>
      <c r="P2" s="61">
        <v>1305.3579999999999</v>
      </c>
      <c r="Q2" s="61">
        <v>42.040660000000003</v>
      </c>
      <c r="R2" s="61">
        <v>893.42786000000001</v>
      </c>
      <c r="S2" s="61">
        <v>146.34178</v>
      </c>
      <c r="T2" s="61">
        <v>8965.0329999999994</v>
      </c>
      <c r="U2" s="61">
        <v>5.1304603000000002</v>
      </c>
      <c r="V2" s="61">
        <v>32.282795</v>
      </c>
      <c r="W2" s="61">
        <v>405.54074000000003</v>
      </c>
      <c r="X2" s="61">
        <v>134.93165999999999</v>
      </c>
      <c r="Y2" s="61">
        <v>2.8029118</v>
      </c>
      <c r="Z2" s="61">
        <v>2.3467802999999998</v>
      </c>
      <c r="AA2" s="61">
        <v>21.226576000000001</v>
      </c>
      <c r="AB2" s="61">
        <v>2.3906236000000001</v>
      </c>
      <c r="AC2" s="61">
        <v>824.23220000000003</v>
      </c>
      <c r="AD2" s="61">
        <v>17.302422</v>
      </c>
      <c r="AE2" s="61">
        <v>3.6967435000000002</v>
      </c>
      <c r="AF2" s="61">
        <v>0.61937730000000002</v>
      </c>
      <c r="AG2" s="61">
        <v>726.64689999999996</v>
      </c>
      <c r="AH2" s="61">
        <v>424.53662000000003</v>
      </c>
      <c r="AI2" s="61">
        <v>302.1103</v>
      </c>
      <c r="AJ2" s="61">
        <v>1596.7526</v>
      </c>
      <c r="AK2" s="61">
        <v>10184.852000000001</v>
      </c>
      <c r="AL2" s="61">
        <v>122.4055</v>
      </c>
      <c r="AM2" s="61">
        <v>4165.13</v>
      </c>
      <c r="AN2" s="61">
        <v>151.7046</v>
      </c>
      <c r="AO2" s="61">
        <v>23.489082</v>
      </c>
      <c r="AP2" s="61">
        <v>15.193716999999999</v>
      </c>
      <c r="AQ2" s="61">
        <v>8.2953650000000003</v>
      </c>
      <c r="AR2" s="61">
        <v>14.23011</v>
      </c>
      <c r="AS2" s="61">
        <v>936.19309999999996</v>
      </c>
      <c r="AT2" s="61">
        <v>4.6681132E-2</v>
      </c>
      <c r="AU2" s="61">
        <v>3.1875366999999999</v>
      </c>
      <c r="AV2" s="61">
        <v>239.49691999999999</v>
      </c>
      <c r="AW2" s="61">
        <v>122.1824</v>
      </c>
      <c r="AX2" s="61">
        <v>0.25965437000000002</v>
      </c>
      <c r="AY2" s="61">
        <v>3.1451945000000001</v>
      </c>
      <c r="AZ2" s="61">
        <v>608.99883999999997</v>
      </c>
      <c r="BA2" s="61">
        <v>57.228682999999997</v>
      </c>
      <c r="BB2" s="61">
        <v>15.119759</v>
      </c>
      <c r="BC2" s="61">
        <v>19.346585999999999</v>
      </c>
      <c r="BD2" s="61">
        <v>22.747344999999999</v>
      </c>
      <c r="BE2" s="61">
        <v>1.2843815999999999</v>
      </c>
      <c r="BF2" s="61">
        <v>7.1871843000000002</v>
      </c>
      <c r="BG2" s="61">
        <v>1.1518281E-3</v>
      </c>
      <c r="BH2" s="61">
        <v>5.6821019999999996E-3</v>
      </c>
      <c r="BI2" s="61">
        <v>5.4030379999999998E-3</v>
      </c>
      <c r="BJ2" s="61">
        <v>5.2981198E-2</v>
      </c>
      <c r="BK2" s="61">
        <v>8.8602166000000004E-5</v>
      </c>
      <c r="BL2" s="61">
        <v>0.33211076</v>
      </c>
      <c r="BM2" s="61">
        <v>4.2711015000000003</v>
      </c>
      <c r="BN2" s="61">
        <v>1.5227866000000001</v>
      </c>
      <c r="BO2" s="61">
        <v>86.144469999999998</v>
      </c>
      <c r="BP2" s="61">
        <v>12.52144</v>
      </c>
      <c r="BQ2" s="61">
        <v>25.700842000000002</v>
      </c>
      <c r="BR2" s="61">
        <v>98.623779999999996</v>
      </c>
      <c r="BS2" s="61">
        <v>57.352584999999998</v>
      </c>
      <c r="BT2" s="61">
        <v>14.951416</v>
      </c>
      <c r="BU2" s="61">
        <v>0.12956219999999999</v>
      </c>
      <c r="BV2" s="61">
        <v>5.1608050000000003E-2</v>
      </c>
      <c r="BW2" s="61">
        <v>1.0084579</v>
      </c>
      <c r="BX2" s="61">
        <v>1.9370849999999999</v>
      </c>
      <c r="BY2" s="61">
        <v>0.16386229999999999</v>
      </c>
      <c r="BZ2" s="61">
        <v>1.4696120999999999E-3</v>
      </c>
      <c r="CA2" s="61">
        <v>1.8103123999999999</v>
      </c>
      <c r="CB2" s="61">
        <v>2.0568456999999998E-2</v>
      </c>
      <c r="CC2" s="61">
        <v>0.31253386</v>
      </c>
      <c r="CD2" s="61">
        <v>3.3233035000000002</v>
      </c>
      <c r="CE2" s="61">
        <v>8.2019806000000001E-2</v>
      </c>
      <c r="CF2" s="61">
        <v>0.26948126999999999</v>
      </c>
      <c r="CG2" s="61">
        <v>2.9999999000000001E-6</v>
      </c>
      <c r="CH2" s="61">
        <v>5.8022246E-2</v>
      </c>
      <c r="CI2" s="61">
        <v>3.8376210000000001E-2</v>
      </c>
      <c r="CJ2" s="61">
        <v>8.2434619999999992</v>
      </c>
      <c r="CK2" s="61">
        <v>2.0754781999999999E-2</v>
      </c>
      <c r="CL2" s="61">
        <v>1.6336588999999999</v>
      </c>
      <c r="CM2" s="61">
        <v>4.278867</v>
      </c>
      <c r="CN2" s="61">
        <v>3104.0277999999998</v>
      </c>
      <c r="CO2" s="61">
        <v>5381.5640000000003</v>
      </c>
      <c r="CP2" s="61">
        <v>4001.6174000000001</v>
      </c>
      <c r="CQ2" s="61">
        <v>1282.3121000000001</v>
      </c>
      <c r="CR2" s="61">
        <v>687.98509999999999</v>
      </c>
      <c r="CS2" s="61">
        <v>493.86250000000001</v>
      </c>
      <c r="CT2" s="61">
        <v>3161.5598</v>
      </c>
      <c r="CU2" s="61">
        <v>2133.1109999999999</v>
      </c>
      <c r="CV2" s="61">
        <v>1382.9975999999999</v>
      </c>
      <c r="CW2" s="61">
        <v>2537.6462000000001</v>
      </c>
      <c r="CX2" s="61">
        <v>753.02880000000005</v>
      </c>
      <c r="CY2" s="61">
        <v>3557.1426000000001</v>
      </c>
      <c r="CZ2" s="61">
        <v>1990.5222000000001</v>
      </c>
      <c r="DA2" s="61">
        <v>4965.7964000000002</v>
      </c>
      <c r="DB2" s="61">
        <v>4156.9440000000004</v>
      </c>
      <c r="DC2" s="61">
        <v>7231.1234999999997</v>
      </c>
      <c r="DD2" s="61">
        <v>12898.6875</v>
      </c>
      <c r="DE2" s="61">
        <v>3031.3063999999999</v>
      </c>
      <c r="DF2" s="61">
        <v>4737.7449999999999</v>
      </c>
      <c r="DG2" s="61">
        <v>2889.2664</v>
      </c>
      <c r="DH2" s="61">
        <v>247.95345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57.228682999999997</v>
      </c>
      <c r="B6">
        <f>BB2</f>
        <v>15.119759</v>
      </c>
      <c r="C6">
        <f>BC2</f>
        <v>19.346585999999999</v>
      </c>
      <c r="D6">
        <f>BD2</f>
        <v>22.747344999999999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" sqref="H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29775</v>
      </c>
      <c r="C2" s="56">
        <f ca="1">YEAR(TODAY())-YEAR(B2)+IF(TODAY()&gt;=DATE(YEAR(TODAY()),MONTH(B2),DAY(B2)),0,-1)</f>
        <v>40</v>
      </c>
      <c r="E2" s="52">
        <v>168</v>
      </c>
      <c r="F2" s="53" t="s">
        <v>275</v>
      </c>
      <c r="G2" s="52">
        <v>60</v>
      </c>
      <c r="H2" s="51" t="s">
        <v>40</v>
      </c>
      <c r="I2" s="72">
        <f>ROUND(G3/E3^2,1)</f>
        <v>21.3</v>
      </c>
    </row>
    <row r="3" spans="1:9" x14ac:dyDescent="0.3">
      <c r="E3" s="51">
        <f>E2/100</f>
        <v>1.68</v>
      </c>
      <c r="F3" s="51" t="s">
        <v>39</v>
      </c>
      <c r="G3" s="51">
        <f>G2</f>
        <v>60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김미연, ID : H1900679)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16:21:17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40</v>
      </c>
      <c r="G12" s="137"/>
      <c r="H12" s="137"/>
      <c r="I12" s="137"/>
      <c r="K12" s="128">
        <f>'개인정보 및 신체계측 입력'!E2</f>
        <v>168</v>
      </c>
      <c r="L12" s="129"/>
      <c r="M12" s="122">
        <f>'개인정보 및 신체계측 입력'!G2</f>
        <v>60</v>
      </c>
      <c r="N12" s="123"/>
      <c r="O12" s="118" t="s">
        <v>270</v>
      </c>
      <c r="P12" s="112"/>
      <c r="Q12" s="115">
        <f>'개인정보 및 신체계측 입력'!I2</f>
        <v>21.3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김미연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61.131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15.967000000000001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22.902000000000001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22.9</v>
      </c>
      <c r="L72" s="36" t="s">
        <v>52</v>
      </c>
      <c r="M72" s="36">
        <f>ROUND('DRIs DATA'!K8,1)</f>
        <v>9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119.12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269.02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134.93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159.37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90.83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678.99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234.89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2021-09-01T04:07:42Z</dcterms:modified>
</cp:coreProperties>
</file>