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<sst xmlns="http://schemas.openxmlformats.org/spreadsheetml/2006/main" count="692" uniqueCount="337">
  <si>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</si>
  <si>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</si>
  <si>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</si>
  <si>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</si>
  <si>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</si>
  <si>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</si>
  <si>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</si>
  <si>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</si>
  <si>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</si>
  <si>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</si>
  <si>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</si>
  <si>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</si>
  <si>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</si>
  <si>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</si>
  <si>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</si>
  <si>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</si>
  <si>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</si>
  <si>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</si>
  <si>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</si>
  <si>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</si>
  <si>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</si>
  <si>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</si>
  <si>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</si>
  <si>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</si>
  <si>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</si>
  <si>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</si>
  <si>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</si>
  <si>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</si>
  <si>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</si>
  <si>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</si>
  <si>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</si>
  <si>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</si>
  <si>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</si>
  <si>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</si>
  <si>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</si>
  <si>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</si>
  <si>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</si>
  <si>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</si>
  <si>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</si>
  <si>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</si>
  <si>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</si>
  <si>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</si>
  <si>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</si>
  <si>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</si>
  <si>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</si>
  <si>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</si>
  <si>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</si>
  <si>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</si>
  <si>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</si>
  <si>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</si>
  <si>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</si>
  <si>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</si>
  <si>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</si>
  <si>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</si>
  <si>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</si>
  <si>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</si>
  <si>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</si>
  <si>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</si>
  <si>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</si>
  <si>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</si>
  <si>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</si>
  <si>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</si>
  <si>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</si>
  <si>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</si>
  <si>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</si>
  <si>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</si>
  <si>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</si>
  <si>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</si>
  <si>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</si>
  <si>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</si>
  <si>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</si>
  <si>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</si>
  <si>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</si>
  <si>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</si>
  <si>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</si>
  <si>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</si>
  <si>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</si>
  <si>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</si>
  <si>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</si>
  <si>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</si>
  <si>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</si>
  <si>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</si>
  <si>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</si>
  <si>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</si>
  <si>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</si>
  <si>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</si>
  <si>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</si>
  <si>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</si>
  <si>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</si>
  <si>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</si>
  <si>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</si>
  <si>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</si>
  <si>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</si>
  <si>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</si>
  <si>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</si>
  <si>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</si>
  <si>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</si>
  <si>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</si>
  <si>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</si>
  <si>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</si>
  <si>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</si>
  <si>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</si>
  <si>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</si>
  <si>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</si>
  <si>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</si>
  <si>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</si>
  <si>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</si>
  <si>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</si>
  <si>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</si>
  <si>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</si>
  <si>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</si>
  <si>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</si>
  <si>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</si>
  <si>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</si>
  <si>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</si>
  <si>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</si>
  <si>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</si>
  <si>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</si>
  <si>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</si>
  <si>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</si>
  <si>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</si>
  <si>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</si>
  <si>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</si>
  <si>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</si>
  <si>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</si>
  <si>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</si>
  <si>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</si>
  <si>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</si>
  <si>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</si>
  <si>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</si>
  <si>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</si>
  <si>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</si>
  <si>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</si>
  <si>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</si>
  <si>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</si>
  <si>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</si>
  <si>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</si>
  <si>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</si>
  <si>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</si>
  <si>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</si>
  <si>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</si>
  <si>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</si>
  <si>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</si>
  <si>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</si>
  <si>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</si>
  <si>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</si>
  <si>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</si>
  <si>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</si>
  <si>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</si>
  <si>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</si>
  <si>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</si>
  <si>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</si>
  <si>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</si>
  <si>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</si>
  <si>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</si>
  <si>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</si>
  <si>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</si>
  <si>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</si>
  <si>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</si>
  <si>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</si>
  <si>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</si>
  <si>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</si>
  <si>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</si>
  <si>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</si>
  <si>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</si>
  <si>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</si>
  <si>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</si>
  <si>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</si>
  <si>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</si>
  <si>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</si>
  <si>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</si>
  <si>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</si>
  <si>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</si>
  <si>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</si>
  <si>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</si>
  <si>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</si>
  <si>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</si>
  <si>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</si>
  <si>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</si>
  <si>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</si>
  <si>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</si>
  <si>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</si>
  <si>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</si>
  <si>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</si>
  <si>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</si>
  <si>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</si>
  <si>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</si>
  <si>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</si>
  <si>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</si>
  <si>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</si>
  <si>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</si>
  <si>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</si>
  <si>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</si>
  <si>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</si>
  <si>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</si>
  <si>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</si>
  <si>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</si>
  <si>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</si>
  <si>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</si>
  <si>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</si>
  <si>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</si>
  <si>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</si>
  <si>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</si>
  <si>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</si>
  <si>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</si>
  <si>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</si>
  <si>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</si>
  <si>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</si>
  <si>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</si>
  <si>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</si>
  <si>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</si>
  <si>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</si>
  <si>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</si>
  <si>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</si>
  <si>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</si>
  <si>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</si>
  <si>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</si>
  <si>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</si>
  <si>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</si>
  <si>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</si>
  <si>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</si>
  <si>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</si>
  <si>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</si>
  <si>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</si>
  <si>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</si>
  <si>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</si>
  <si>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</si>
  <si>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</si>
  <si>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</si>
  <si>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</si>
  <si>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</si>
  <si>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</si>
  <si>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</si>
  <si>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</si>
  <si>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</si>
  <si>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</si>
  <si>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</si>
  <si>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</si>
  <si>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</si>
  <si>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</si>
  <si>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</si>
  <si>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</si>
  <si>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</si>
  <si>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</si>
  <si>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</si>
  <si>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</si>
  <si>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</si>
  <si>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</si>
  <si>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</si>
  <si>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</si>
  <si>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</si>
  <si>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</si>
  <si>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</si>
  <si>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</si>
  <si>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</si>
  <si>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</si>
  <si>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</si>
  <si>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</si>
  <si>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</si>
  <si>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</si>
  <si>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</si>
  <si>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</si>
  <si>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</si>
  <si>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</si>
  <si>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</si>
  <si>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</si>
  <si>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</si>
  <si>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</si>
  <si>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</si>
  <si>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</si>
  <si>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</si>
  <si>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</si>
  <si>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</si>
  <si>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</si>
  <si>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</si>
  <si>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</si>
  <si>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</si>
  <si>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권장섭취량</t>
    <phoneticPr fontId="1" type="noConversion"/>
  </si>
  <si>
    <t>에너지(kcal)</t>
    <phoneticPr fontId="1" type="noConversion"/>
  </si>
  <si>
    <t>식이섬유(g/일)</t>
    <phoneticPr fontId="1" type="noConversion"/>
  </si>
  <si>
    <t>비타민D</t>
    <phoneticPr fontId="1" type="noConversion"/>
  </si>
  <si>
    <t>마그네슘</t>
    <phoneticPr fontId="1" type="noConversion"/>
  </si>
  <si>
    <t>망간</t>
    <phoneticPr fontId="1" type="noConversion"/>
  </si>
  <si>
    <t>몰리브덴</t>
    <phoneticPr fontId="1" type="noConversion"/>
  </si>
  <si>
    <t>비타민B12</t>
    <phoneticPr fontId="1" type="noConversion"/>
  </si>
  <si>
    <t>식이섬유</t>
    <phoneticPr fontId="1" type="noConversion"/>
  </si>
  <si>
    <t>충분섭취량</t>
    <phoneticPr fontId="1" type="noConversion"/>
  </si>
  <si>
    <t>적정비율(최소)</t>
    <phoneticPr fontId="1" type="noConversion"/>
  </si>
  <si>
    <t>다량영양소</t>
    <phoneticPr fontId="1" type="noConversion"/>
  </si>
  <si>
    <t>필요추정량</t>
    <phoneticPr fontId="1" type="noConversion"/>
  </si>
  <si>
    <t>지방</t>
    <phoneticPr fontId="1" type="noConversion"/>
  </si>
  <si>
    <t>n-6불포화</t>
    <phoneticPr fontId="1" type="noConversion"/>
  </si>
  <si>
    <t>평균필요량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</si>
  <si>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</si>
  <si>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</si>
  <si>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</si>
  <si>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티아민</t>
    <phoneticPr fontId="1" type="noConversion"/>
  </si>
  <si>
    <t>판토텐산</t>
    <phoneticPr fontId="1" type="noConversion"/>
  </si>
  <si>
    <t>비오틴</t>
    <phoneticPr fontId="1" type="noConversion"/>
  </si>
  <si>
    <t>다량 무기질</t>
    <phoneticPr fontId="1" type="noConversion"/>
  </si>
  <si>
    <t>염소</t>
    <phoneticPr fontId="1" type="noConversion"/>
  </si>
  <si>
    <t>구리</t>
    <phoneticPr fontId="1" type="noConversion"/>
  </si>
  <si>
    <t>불소</t>
    <phoneticPr fontId="1" type="noConversion"/>
  </si>
  <si>
    <t>셀레늄</t>
    <phoneticPr fontId="1" type="noConversion"/>
  </si>
  <si>
    <t>크롬(ug/일)</t>
    <phoneticPr fontId="1" type="noConversion"/>
  </si>
  <si>
    <t>정보</t>
    <phoneticPr fontId="1" type="noConversion"/>
  </si>
  <si>
    <t>출력시각</t>
    <phoneticPr fontId="1" type="noConversion"/>
  </si>
  <si>
    <t>M</t>
  </si>
  <si>
    <t>상한섭취량</t>
    <phoneticPr fontId="1" type="noConversion"/>
  </si>
  <si>
    <t>단백질(g/일)</t>
    <phoneticPr fontId="1" type="noConversion"/>
  </si>
  <si>
    <t>섭취비율</t>
    <phoneticPr fontId="1" type="noConversion"/>
  </si>
  <si>
    <t>지용성 비타민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</si>
  <si>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</si>
  <si>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</si>
  <si>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</si>
  <si>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</si>
  <si>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</si>
  <si>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</si>
  <si>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섭취량</t>
    <phoneticPr fontId="1" type="noConversion"/>
  </si>
  <si>
    <t>칼륨</t>
    <phoneticPr fontId="1" type="noConversion"/>
  </si>
  <si>
    <t>미량 무기질</t>
    <phoneticPr fontId="1" type="noConversion"/>
  </si>
  <si>
    <t>철</t>
    <phoneticPr fontId="1" type="noConversion"/>
  </si>
  <si>
    <t>크롬</t>
    <phoneticPr fontId="1" type="noConversion"/>
  </si>
  <si>
    <t>열량영양소</t>
    <phoneticPr fontId="1" type="noConversion"/>
  </si>
  <si>
    <t>불포화지방산</t>
    <phoneticPr fontId="1" type="noConversion"/>
  </si>
  <si>
    <t>n-3불포화</t>
    <phoneticPr fontId="1" type="noConversion"/>
  </si>
  <si>
    <t>비타민C</t>
    <phoneticPr fontId="1" type="noConversion"/>
  </si>
  <si>
    <t>니아신</t>
    <phoneticPr fontId="1" type="noConversion"/>
  </si>
  <si>
    <t>엽산(μg DFE/일)</t>
    <phoneticPr fontId="1" type="noConversion"/>
  </si>
  <si>
    <t>인</t>
    <phoneticPr fontId="1" type="noConversion"/>
  </si>
  <si>
    <t>요오드</t>
    <phoneticPr fontId="1" type="noConversion"/>
  </si>
  <si>
    <t>구리(ug/일)</t>
    <phoneticPr fontId="1" type="noConversion"/>
  </si>
  <si>
    <t>몰리브덴(ug/일)</t>
    <phoneticPr fontId="1" type="noConversion"/>
  </si>
  <si>
    <t>(설문지 : FFQ 95문항 설문지, 사용자 : 유창훈, ID : H1900682)</t>
  </si>
  <si>
    <t>2021년 08월 31일 16:25:32</t>
  </si>
  <si>
    <t>H1900682</t>
  </si>
  <si>
    <t>유창훈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</si>
</sst>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65.259529999999998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37688"/>
        <c:axId val="258541216"/>
      </c:barChart>
      <c:catAx>
        <c:axId val="258537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41216"/>
        <c:crosses val="autoZero"/>
        <c:auto val="1"/>
        <c:lblAlgn val="ctr"/>
        <c:lblOffset val="100"/>
        <c:noMultiLvlLbl val="0"/>
      </c:catAx>
      <c:valAx>
        <c:axId val="258541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37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2.0404553000000001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5248"/>
        <c:axId val="510329352"/>
      </c:barChart>
      <c:catAx>
        <c:axId val="58383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9352"/>
        <c:crosses val="autoZero"/>
        <c:auto val="1"/>
        <c:lblAlgn val="ctr"/>
        <c:lblOffset val="100"/>
        <c:noMultiLvlLbl val="0"/>
      </c:catAx>
      <c:valAx>
        <c:axId val="510329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3.1753010000000002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1312"/>
        <c:axId val="510325040"/>
      </c:barChart>
      <c:catAx>
        <c:axId val="51033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5040"/>
        <c:crosses val="autoZero"/>
        <c:auto val="1"/>
        <c:lblAlgn val="ctr"/>
        <c:lblOffset val="100"/>
        <c:noMultiLvlLbl val="0"/>
      </c:catAx>
      <c:valAx>
        <c:axId val="510325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1151.3616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5824"/>
        <c:axId val="510329744"/>
      </c:barChart>
      <c:catAx>
        <c:axId val="510325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9744"/>
        <c:crosses val="autoZero"/>
        <c:auto val="1"/>
        <c:lblAlgn val="ctr"/>
        <c:lblOffset val="100"/>
        <c:noMultiLvlLbl val="0"/>
      </c:catAx>
      <c:valAx>
        <c:axId val="510329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2701.4445999999998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1704"/>
        <c:axId val="510327392"/>
      </c:barChart>
      <c:catAx>
        <c:axId val="510331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7392"/>
        <c:crosses val="autoZero"/>
        <c:auto val="1"/>
        <c:lblAlgn val="ctr"/>
        <c:lblOffset val="100"/>
        <c:noMultiLvlLbl val="0"/>
      </c:catAx>
      <c:valAx>
        <c:axId val="51032739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1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108.75911000000001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0528"/>
        <c:axId val="510324256"/>
      </c:barChart>
      <c:catAx>
        <c:axId val="510330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4256"/>
        <c:crosses val="autoZero"/>
        <c:auto val="1"/>
        <c:lblAlgn val="ctr"/>
        <c:lblOffset val="100"/>
        <c:noMultiLvlLbl val="0"/>
      </c:catAx>
      <c:valAx>
        <c:axId val="510324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86.596374999999995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5432"/>
        <c:axId val="510326216"/>
      </c:barChart>
      <c:catAx>
        <c:axId val="510325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6216"/>
        <c:crosses val="autoZero"/>
        <c:auto val="1"/>
        <c:lblAlgn val="ctr"/>
        <c:lblOffset val="100"/>
        <c:noMultiLvlLbl val="0"/>
      </c:catAx>
      <c:valAx>
        <c:axId val="510326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5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10.459237999999999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7000"/>
        <c:axId val="510330920"/>
      </c:barChart>
      <c:catAx>
        <c:axId val="510327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30920"/>
        <c:crosses val="autoZero"/>
        <c:auto val="1"/>
        <c:lblAlgn val="ctr"/>
        <c:lblOffset val="100"/>
        <c:noMultiLvlLbl val="0"/>
      </c:catAx>
      <c:valAx>
        <c:axId val="510330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7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525.2654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79624"/>
        <c:axId val="510078448"/>
      </c:barChart>
      <c:catAx>
        <c:axId val="510079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78448"/>
        <c:crosses val="autoZero"/>
        <c:auto val="1"/>
        <c:lblAlgn val="ctr"/>
        <c:lblOffset val="100"/>
        <c:noMultiLvlLbl val="0"/>
      </c:catAx>
      <c:valAx>
        <c:axId val="51007844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79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3.8249653000000002E-2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79232"/>
        <c:axId val="510080016"/>
      </c:barChart>
      <c:catAx>
        <c:axId val="510079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0016"/>
        <c:crosses val="autoZero"/>
        <c:auto val="1"/>
        <c:lblAlgn val="ctr"/>
        <c:lblOffset val="100"/>
        <c:noMultiLvlLbl val="0"/>
      </c:catAx>
      <c:valAx>
        <c:axId val="510080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7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3.2763414000000002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0408"/>
        <c:axId val="510084720"/>
      </c:barChart>
      <c:catAx>
        <c:axId val="510080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4720"/>
        <c:crosses val="autoZero"/>
        <c:auto val="1"/>
        <c:lblAlgn val="ctr"/>
        <c:lblOffset val="100"/>
        <c:noMultiLvlLbl val="0"/>
      </c:catAx>
      <c:valAx>
        <c:axId val="5100847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0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20.693467999999999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44744"/>
        <c:axId val="258538080"/>
      </c:barChart>
      <c:catAx>
        <c:axId val="258544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38080"/>
        <c:crosses val="autoZero"/>
        <c:auto val="1"/>
        <c:lblAlgn val="ctr"/>
        <c:lblOffset val="100"/>
        <c:noMultiLvlLbl val="0"/>
      </c:catAx>
      <c:valAx>
        <c:axId val="2585380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44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111.413376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1192"/>
        <c:axId val="510078840"/>
      </c:barChart>
      <c:catAx>
        <c:axId val="510081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78840"/>
        <c:crosses val="autoZero"/>
        <c:auto val="1"/>
        <c:lblAlgn val="ctr"/>
        <c:lblOffset val="100"/>
        <c:noMultiLvlLbl val="0"/>
      </c:catAx>
      <c:valAx>
        <c:axId val="510078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1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86.565079999999995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3544"/>
        <c:axId val="510084328"/>
      </c:barChart>
      <c:catAx>
        <c:axId val="510083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4328"/>
        <c:crosses val="autoZero"/>
        <c:auto val="1"/>
        <c:lblAlgn val="ctr"/>
        <c:lblOffset val="100"/>
        <c:noMultiLvlLbl val="0"/>
      </c:catAx>
      <c:valAx>
        <c:axId val="510084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3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5.3109999999999999</c:v>
                </c:pt>
                <c:pt idx="1">
                  <c:v>12.914999999999999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0081976"/>
        <c:axId val="510082760"/>
      </c:barChart>
      <c:catAx>
        <c:axId val="510081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2760"/>
        <c:crosses val="autoZero"/>
        <c:auto val="1"/>
        <c:lblAlgn val="ctr"/>
        <c:lblOffset val="100"/>
        <c:noMultiLvlLbl val="0"/>
      </c:catAx>
      <c:valAx>
        <c:axId val="510082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1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9.9503679999999992</c:v>
                </c:pt>
                <c:pt idx="1">
                  <c:v>12.590427999999999</c:v>
                </c:pt>
                <c:pt idx="2">
                  <c:v>12.083296000000001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377.22489999999999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2368"/>
        <c:axId val="509398632"/>
      </c:barChart>
      <c:catAx>
        <c:axId val="510082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8632"/>
        <c:crosses val="autoZero"/>
        <c:auto val="1"/>
        <c:lblAlgn val="ctr"/>
        <c:lblOffset val="100"/>
        <c:noMultiLvlLbl val="0"/>
      </c:catAx>
      <c:valAx>
        <c:axId val="509398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17.446024000000001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0200"/>
        <c:axId val="509401376"/>
      </c:barChart>
      <c:catAx>
        <c:axId val="509400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1376"/>
        <c:crosses val="autoZero"/>
        <c:auto val="1"/>
        <c:lblAlgn val="ctr"/>
        <c:lblOffset val="100"/>
        <c:noMultiLvlLbl val="0"/>
      </c:catAx>
      <c:valAx>
        <c:axId val="509401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0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76.787999999999997</c:v>
                </c:pt>
                <c:pt idx="1">
                  <c:v>9.3130000000000006</c:v>
                </c:pt>
                <c:pt idx="2">
                  <c:v>13.898999999999999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9401768"/>
        <c:axId val="509400592"/>
      </c:barChart>
      <c:catAx>
        <c:axId val="509401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0592"/>
        <c:crosses val="autoZero"/>
        <c:auto val="1"/>
        <c:lblAlgn val="ctr"/>
        <c:lblOffset val="100"/>
        <c:noMultiLvlLbl val="0"/>
      </c:catAx>
      <c:valAx>
        <c:axId val="509400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1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2183.8964999999998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396280"/>
        <c:axId val="509400984"/>
      </c:barChart>
      <c:catAx>
        <c:axId val="509396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0984"/>
        <c:crosses val="autoZero"/>
        <c:auto val="1"/>
        <c:lblAlgn val="ctr"/>
        <c:lblOffset val="100"/>
        <c:noMultiLvlLbl val="0"/>
      </c:catAx>
      <c:valAx>
        <c:axId val="509400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396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115.37757999999999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2552"/>
        <c:axId val="509399024"/>
      </c:barChart>
      <c:catAx>
        <c:axId val="509402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9024"/>
        <c:crosses val="autoZero"/>
        <c:auto val="1"/>
        <c:lblAlgn val="ctr"/>
        <c:lblOffset val="100"/>
        <c:noMultiLvlLbl val="0"/>
      </c:catAx>
      <c:valAx>
        <c:axId val="509399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2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433.24299999999999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3336"/>
        <c:axId val="509397456"/>
      </c:barChart>
      <c:catAx>
        <c:axId val="509403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7456"/>
        <c:crosses val="autoZero"/>
        <c:auto val="1"/>
        <c:lblAlgn val="ctr"/>
        <c:lblOffset val="100"/>
        <c:noMultiLvlLbl val="0"/>
      </c:catAx>
      <c:valAx>
        <c:axId val="509397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3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3.1098460000000001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38864"/>
        <c:axId val="258539256"/>
      </c:barChart>
      <c:catAx>
        <c:axId val="258538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39256"/>
        <c:crosses val="autoZero"/>
        <c:auto val="1"/>
        <c:lblAlgn val="ctr"/>
        <c:lblOffset val="100"/>
        <c:noMultiLvlLbl val="0"/>
      </c:catAx>
      <c:valAx>
        <c:axId val="258539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38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3915.0612999999998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3728"/>
        <c:axId val="509399808"/>
      </c:barChart>
      <c:catAx>
        <c:axId val="50940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9808"/>
        <c:crosses val="autoZero"/>
        <c:auto val="1"/>
        <c:lblAlgn val="ctr"/>
        <c:lblOffset val="100"/>
        <c:noMultiLvlLbl val="0"/>
      </c:catAx>
      <c:valAx>
        <c:axId val="509399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11.093385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614352"/>
        <c:axId val="584619448"/>
      </c:barChart>
      <c:catAx>
        <c:axId val="584614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619448"/>
        <c:crosses val="autoZero"/>
        <c:auto val="1"/>
        <c:lblAlgn val="ctr"/>
        <c:lblOffset val="100"/>
        <c:noMultiLvlLbl val="0"/>
      </c:catAx>
      <c:valAx>
        <c:axId val="584619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61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1.8458966999999999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618664"/>
        <c:axId val="584615920"/>
      </c:barChart>
      <c:catAx>
        <c:axId val="584618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615920"/>
        <c:crosses val="autoZero"/>
        <c:auto val="1"/>
        <c:lblAlgn val="ctr"/>
        <c:lblOffset val="100"/>
        <c:noMultiLvlLbl val="0"/>
      </c:catAx>
      <c:valAx>
        <c:axId val="584615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618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129.69364999999999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3288"/>
        <c:axId val="583830152"/>
      </c:barChart>
      <c:catAx>
        <c:axId val="583833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0152"/>
        <c:crosses val="autoZero"/>
        <c:auto val="1"/>
        <c:lblAlgn val="ctr"/>
        <c:lblOffset val="100"/>
        <c:noMultiLvlLbl val="0"/>
      </c:catAx>
      <c:valAx>
        <c:axId val="583830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3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1.1740178999999999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0544"/>
        <c:axId val="583832112"/>
      </c:barChart>
      <c:catAx>
        <c:axId val="583830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2112"/>
        <c:crosses val="autoZero"/>
        <c:auto val="1"/>
        <c:lblAlgn val="ctr"/>
        <c:lblOffset val="100"/>
        <c:noMultiLvlLbl val="0"/>
      </c:catAx>
      <c:valAx>
        <c:axId val="583832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0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14.299086000000001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4464"/>
        <c:axId val="583831720"/>
      </c:barChart>
      <c:catAx>
        <c:axId val="583834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1720"/>
        <c:crosses val="autoZero"/>
        <c:auto val="1"/>
        <c:lblAlgn val="ctr"/>
        <c:lblOffset val="100"/>
        <c:noMultiLvlLbl val="0"/>
      </c:catAx>
      <c:valAx>
        <c:axId val="583831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4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1.8458966999999999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27800"/>
        <c:axId val="583830936"/>
      </c:barChart>
      <c:catAx>
        <c:axId val="583827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0936"/>
        <c:crosses val="autoZero"/>
        <c:auto val="1"/>
        <c:lblAlgn val="ctr"/>
        <c:lblOffset val="100"/>
        <c:noMultiLvlLbl val="0"/>
      </c:catAx>
      <c:valAx>
        <c:axId val="583830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27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430.41419999999999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1328"/>
        <c:axId val="583832896"/>
      </c:barChart>
      <c:catAx>
        <c:axId val="58383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2896"/>
        <c:crosses val="autoZero"/>
        <c:auto val="1"/>
        <c:lblAlgn val="ctr"/>
        <c:lblOffset val="100"/>
        <c:noMultiLvlLbl val="0"/>
      </c:catAx>
      <c:valAx>
        <c:axId val="583832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6.628336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28976"/>
        <c:axId val="583833680"/>
      </c:barChart>
      <c:catAx>
        <c:axId val="583828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3680"/>
        <c:crosses val="autoZero"/>
        <c:auto val="1"/>
        <c:lblAlgn val="ctr"/>
        <c:lblOffset val="100"/>
        <c:noMultiLvlLbl val="0"/>
      </c:catAx>
      <c:valAx>
        <c:axId val="583833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2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K66" sqref="K66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유창훈, ID : H1900682)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08월 31일 16:25:32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2200</v>
      </c>
      <c r="C6" s="59">
        <f>'DRIs DATA 입력'!C6</f>
        <v>2183.8964999999998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65.259529999999998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20.693467999999999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76.787999999999997</v>
      </c>
      <c r="G8" s="59">
        <f>'DRIs DATA 입력'!G8</f>
        <v>9.3130000000000006</v>
      </c>
      <c r="H8" s="59">
        <f>'DRIs DATA 입력'!H8</f>
        <v>13.898999999999999</v>
      </c>
      <c r="I8" s="46"/>
      <c r="J8" s="59" t="s">
        <v>215</v>
      </c>
      <c r="K8" s="59">
        <f>'DRIs DATA 입력'!K8</f>
        <v>5.3109999999999999</v>
      </c>
      <c r="L8" s="59">
        <f>'DRIs DATA 입력'!L8</f>
        <v>12.914999999999999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377.22489999999999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17.446024000000001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3.1098460000000001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129.69364999999999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115.37757999999999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1.4488608000000001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1.1740178999999999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14.299086000000001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1.8458966999999999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430.41419999999999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6.628336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2.0404553000000001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3.1753010000000002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433.24299999999999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1151.3616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3915.0612999999998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2701.4445999999998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108.75911000000001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86.596374999999995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11.093385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10.459237999999999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525.2654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3.8249653000000002E-2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3.2763414000000002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111.413376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86.565079999999995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56" sqref="G5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305</v>
      </c>
      <c r="B1" s="61" t="s">
        <v>333</v>
      </c>
      <c r="G1" s="62" t="s">
        <v>306</v>
      </c>
      <c r="H1" s="61" t="s">
        <v>334</v>
      </c>
    </row>
    <row r="3" spans="1:27" x14ac:dyDescent="0.3">
      <c r="A3" s="71" t="s">
        <v>288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278</v>
      </c>
      <c r="B4" s="69"/>
      <c r="C4" s="69"/>
      <c r="E4" s="66" t="s">
        <v>323</v>
      </c>
      <c r="F4" s="67"/>
      <c r="G4" s="67"/>
      <c r="H4" s="68"/>
      <c r="J4" s="66" t="s">
        <v>324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285</v>
      </c>
      <c r="V4" s="69"/>
      <c r="W4" s="69"/>
      <c r="X4" s="69"/>
      <c r="Y4" s="69"/>
      <c r="Z4" s="69"/>
    </row>
    <row r="5" spans="1:27" x14ac:dyDescent="0.3">
      <c r="A5" s="65"/>
      <c r="B5" s="65" t="s">
        <v>289</v>
      </c>
      <c r="C5" s="65" t="s">
        <v>318</v>
      </c>
      <c r="E5" s="65"/>
      <c r="F5" s="65" t="s">
        <v>49</v>
      </c>
      <c r="G5" s="65" t="s">
        <v>290</v>
      </c>
      <c r="H5" s="65" t="s">
        <v>45</v>
      </c>
      <c r="J5" s="65"/>
      <c r="K5" s="65" t="s">
        <v>325</v>
      </c>
      <c r="L5" s="65" t="s">
        <v>291</v>
      </c>
      <c r="N5" s="65"/>
      <c r="O5" s="65" t="s">
        <v>292</v>
      </c>
      <c r="P5" s="65" t="s">
        <v>277</v>
      </c>
      <c r="Q5" s="65" t="s">
        <v>286</v>
      </c>
      <c r="R5" s="65" t="s">
        <v>308</v>
      </c>
      <c r="S5" s="65" t="s">
        <v>318</v>
      </c>
      <c r="U5" s="65"/>
      <c r="V5" s="65" t="s">
        <v>292</v>
      </c>
      <c r="W5" s="65" t="s">
        <v>277</v>
      </c>
      <c r="X5" s="65" t="s">
        <v>286</v>
      </c>
      <c r="Y5" s="65" t="s">
        <v>308</v>
      </c>
      <c r="Z5" s="65" t="s">
        <v>318</v>
      </c>
    </row>
    <row r="6" spans="1:27" x14ac:dyDescent="0.3">
      <c r="A6" s="65" t="s">
        <v>278</v>
      </c>
      <c r="B6" s="65">
        <v>2200</v>
      </c>
      <c r="C6" s="65">
        <v>2183.8964999999998</v>
      </c>
      <c r="E6" s="65" t="s">
        <v>287</v>
      </c>
      <c r="F6" s="65">
        <v>55</v>
      </c>
      <c r="G6" s="65">
        <v>15</v>
      </c>
      <c r="H6" s="65">
        <v>7</v>
      </c>
      <c r="J6" s="65" t="s">
        <v>287</v>
      </c>
      <c r="K6" s="65">
        <v>0.1</v>
      </c>
      <c r="L6" s="65">
        <v>4</v>
      </c>
      <c r="N6" s="65" t="s">
        <v>309</v>
      </c>
      <c r="O6" s="65">
        <v>50</v>
      </c>
      <c r="P6" s="65">
        <v>60</v>
      </c>
      <c r="Q6" s="65">
        <v>0</v>
      </c>
      <c r="R6" s="65">
        <v>0</v>
      </c>
      <c r="S6" s="65">
        <v>65.259529999999998</v>
      </c>
      <c r="U6" s="65" t="s">
        <v>279</v>
      </c>
      <c r="V6" s="65">
        <v>0</v>
      </c>
      <c r="W6" s="65">
        <v>0</v>
      </c>
      <c r="X6" s="65">
        <v>25</v>
      </c>
      <c r="Y6" s="65">
        <v>0</v>
      </c>
      <c r="Z6" s="65">
        <v>20.693467999999999</v>
      </c>
    </row>
    <row r="7" spans="1:27" x14ac:dyDescent="0.3">
      <c r="E7" s="65" t="s">
        <v>293</v>
      </c>
      <c r="F7" s="65">
        <v>65</v>
      </c>
      <c r="G7" s="65">
        <v>30</v>
      </c>
      <c r="H7" s="65">
        <v>20</v>
      </c>
      <c r="J7" s="65" t="s">
        <v>293</v>
      </c>
      <c r="K7" s="65">
        <v>1</v>
      </c>
      <c r="L7" s="65">
        <v>10</v>
      </c>
    </row>
    <row r="8" spans="1:27" x14ac:dyDescent="0.3">
      <c r="E8" s="65" t="s">
        <v>310</v>
      </c>
      <c r="F8" s="65">
        <v>76.787999999999997</v>
      </c>
      <c r="G8" s="65">
        <v>9.3130000000000006</v>
      </c>
      <c r="H8" s="65">
        <v>13.898999999999999</v>
      </c>
      <c r="J8" s="65" t="s">
        <v>310</v>
      </c>
      <c r="K8" s="65">
        <v>5.3109999999999999</v>
      </c>
      <c r="L8" s="65">
        <v>12.914999999999999</v>
      </c>
    </row>
    <row r="13" spans="1:27" x14ac:dyDescent="0.3">
      <c r="A13" s="70" t="s">
        <v>311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294</v>
      </c>
      <c r="B14" s="69"/>
      <c r="C14" s="69"/>
      <c r="D14" s="69"/>
      <c r="E14" s="69"/>
      <c r="F14" s="69"/>
      <c r="H14" s="69" t="s">
        <v>295</v>
      </c>
      <c r="I14" s="69"/>
      <c r="J14" s="69"/>
      <c r="K14" s="69"/>
      <c r="L14" s="69"/>
      <c r="M14" s="69"/>
      <c r="O14" s="69" t="s">
        <v>280</v>
      </c>
      <c r="P14" s="69"/>
      <c r="Q14" s="69"/>
      <c r="R14" s="69"/>
      <c r="S14" s="69"/>
      <c r="T14" s="69"/>
      <c r="V14" s="69" t="s">
        <v>312</v>
      </c>
      <c r="W14" s="69"/>
      <c r="X14" s="69"/>
      <c r="Y14" s="69"/>
      <c r="Z14" s="69"/>
      <c r="AA14" s="69"/>
    </row>
    <row r="15" spans="1:27" x14ac:dyDescent="0.3">
      <c r="A15" s="65"/>
      <c r="B15" s="65" t="s">
        <v>292</v>
      </c>
      <c r="C15" s="65" t="s">
        <v>277</v>
      </c>
      <c r="D15" s="65" t="s">
        <v>286</v>
      </c>
      <c r="E15" s="65" t="s">
        <v>308</v>
      </c>
      <c r="F15" s="65" t="s">
        <v>318</v>
      </c>
      <c r="H15" s="65"/>
      <c r="I15" s="65" t="s">
        <v>292</v>
      </c>
      <c r="J15" s="65" t="s">
        <v>277</v>
      </c>
      <c r="K15" s="65" t="s">
        <v>286</v>
      </c>
      <c r="L15" s="65" t="s">
        <v>308</v>
      </c>
      <c r="M15" s="65" t="s">
        <v>318</v>
      </c>
      <c r="O15" s="65"/>
      <c r="P15" s="65" t="s">
        <v>292</v>
      </c>
      <c r="Q15" s="65" t="s">
        <v>277</v>
      </c>
      <c r="R15" s="65" t="s">
        <v>286</v>
      </c>
      <c r="S15" s="65" t="s">
        <v>308</v>
      </c>
      <c r="T15" s="65" t="s">
        <v>318</v>
      </c>
      <c r="V15" s="65"/>
      <c r="W15" s="65" t="s">
        <v>292</v>
      </c>
      <c r="X15" s="65" t="s">
        <v>277</v>
      </c>
      <c r="Y15" s="65" t="s">
        <v>286</v>
      </c>
      <c r="Z15" s="65" t="s">
        <v>308</v>
      </c>
      <c r="AA15" s="65" t="s">
        <v>318</v>
      </c>
    </row>
    <row r="16" spans="1:27" x14ac:dyDescent="0.3">
      <c r="A16" s="65" t="s">
        <v>313</v>
      </c>
      <c r="B16" s="65">
        <v>530</v>
      </c>
      <c r="C16" s="65">
        <v>750</v>
      </c>
      <c r="D16" s="65">
        <v>0</v>
      </c>
      <c r="E16" s="65">
        <v>3000</v>
      </c>
      <c r="F16" s="65">
        <v>377.22489999999999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17.446024000000001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3.1098460000000001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129.69364999999999</v>
      </c>
    </row>
    <row r="23" spans="1:62" x14ac:dyDescent="0.3">
      <c r="A23" s="70" t="s">
        <v>314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326</v>
      </c>
      <c r="B24" s="69"/>
      <c r="C24" s="69"/>
      <c r="D24" s="69"/>
      <c r="E24" s="69"/>
      <c r="F24" s="69"/>
      <c r="H24" s="69" t="s">
        <v>296</v>
      </c>
      <c r="I24" s="69"/>
      <c r="J24" s="69"/>
      <c r="K24" s="69"/>
      <c r="L24" s="69"/>
      <c r="M24" s="69"/>
      <c r="O24" s="69" t="s">
        <v>315</v>
      </c>
      <c r="P24" s="69"/>
      <c r="Q24" s="69"/>
      <c r="R24" s="69"/>
      <c r="S24" s="69"/>
      <c r="T24" s="69"/>
      <c r="V24" s="69" t="s">
        <v>327</v>
      </c>
      <c r="W24" s="69"/>
      <c r="X24" s="69"/>
      <c r="Y24" s="69"/>
      <c r="Z24" s="69"/>
      <c r="AA24" s="69"/>
      <c r="AC24" s="69" t="s">
        <v>316</v>
      </c>
      <c r="AD24" s="69"/>
      <c r="AE24" s="69"/>
      <c r="AF24" s="69"/>
      <c r="AG24" s="69"/>
      <c r="AH24" s="69"/>
      <c r="AJ24" s="69" t="s">
        <v>317</v>
      </c>
      <c r="AK24" s="69"/>
      <c r="AL24" s="69"/>
      <c r="AM24" s="69"/>
      <c r="AN24" s="69"/>
      <c r="AO24" s="69"/>
      <c r="AQ24" s="69" t="s">
        <v>284</v>
      </c>
      <c r="AR24" s="69"/>
      <c r="AS24" s="69"/>
      <c r="AT24" s="69"/>
      <c r="AU24" s="69"/>
      <c r="AV24" s="69"/>
      <c r="AX24" s="69" t="s">
        <v>297</v>
      </c>
      <c r="AY24" s="69"/>
      <c r="AZ24" s="69"/>
      <c r="BA24" s="69"/>
      <c r="BB24" s="69"/>
      <c r="BC24" s="69"/>
      <c r="BE24" s="69" t="s">
        <v>298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292</v>
      </c>
      <c r="C25" s="65" t="s">
        <v>277</v>
      </c>
      <c r="D25" s="65" t="s">
        <v>286</v>
      </c>
      <c r="E25" s="65" t="s">
        <v>308</v>
      </c>
      <c r="F25" s="65" t="s">
        <v>318</v>
      </c>
      <c r="H25" s="65"/>
      <c r="I25" s="65" t="s">
        <v>292</v>
      </c>
      <c r="J25" s="65" t="s">
        <v>277</v>
      </c>
      <c r="K25" s="65" t="s">
        <v>286</v>
      </c>
      <c r="L25" s="65" t="s">
        <v>308</v>
      </c>
      <c r="M25" s="65" t="s">
        <v>318</v>
      </c>
      <c r="O25" s="65"/>
      <c r="P25" s="65" t="s">
        <v>292</v>
      </c>
      <c r="Q25" s="65" t="s">
        <v>277</v>
      </c>
      <c r="R25" s="65" t="s">
        <v>286</v>
      </c>
      <c r="S25" s="65" t="s">
        <v>308</v>
      </c>
      <c r="T25" s="65" t="s">
        <v>318</v>
      </c>
      <c r="V25" s="65"/>
      <c r="W25" s="65" t="s">
        <v>292</v>
      </c>
      <c r="X25" s="65" t="s">
        <v>277</v>
      </c>
      <c r="Y25" s="65" t="s">
        <v>286</v>
      </c>
      <c r="Z25" s="65" t="s">
        <v>308</v>
      </c>
      <c r="AA25" s="65" t="s">
        <v>318</v>
      </c>
      <c r="AC25" s="65"/>
      <c r="AD25" s="65" t="s">
        <v>292</v>
      </c>
      <c r="AE25" s="65" t="s">
        <v>277</v>
      </c>
      <c r="AF25" s="65" t="s">
        <v>286</v>
      </c>
      <c r="AG25" s="65" t="s">
        <v>308</v>
      </c>
      <c r="AH25" s="65" t="s">
        <v>318</v>
      </c>
      <c r="AJ25" s="65"/>
      <c r="AK25" s="65" t="s">
        <v>292</v>
      </c>
      <c r="AL25" s="65" t="s">
        <v>277</v>
      </c>
      <c r="AM25" s="65" t="s">
        <v>286</v>
      </c>
      <c r="AN25" s="65" t="s">
        <v>308</v>
      </c>
      <c r="AO25" s="65" t="s">
        <v>318</v>
      </c>
      <c r="AQ25" s="65"/>
      <c r="AR25" s="65" t="s">
        <v>292</v>
      </c>
      <c r="AS25" s="65" t="s">
        <v>277</v>
      </c>
      <c r="AT25" s="65" t="s">
        <v>286</v>
      </c>
      <c r="AU25" s="65" t="s">
        <v>308</v>
      </c>
      <c r="AV25" s="65" t="s">
        <v>318</v>
      </c>
      <c r="AX25" s="65"/>
      <c r="AY25" s="65" t="s">
        <v>292</v>
      </c>
      <c r="AZ25" s="65" t="s">
        <v>277</v>
      </c>
      <c r="BA25" s="65" t="s">
        <v>286</v>
      </c>
      <c r="BB25" s="65" t="s">
        <v>308</v>
      </c>
      <c r="BC25" s="65" t="s">
        <v>318</v>
      </c>
      <c r="BE25" s="65"/>
      <c r="BF25" s="65" t="s">
        <v>292</v>
      </c>
      <c r="BG25" s="65" t="s">
        <v>277</v>
      </c>
      <c r="BH25" s="65" t="s">
        <v>286</v>
      </c>
      <c r="BI25" s="65" t="s">
        <v>308</v>
      </c>
      <c r="BJ25" s="65" t="s">
        <v>318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115.37757999999999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1.4488608000000001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1.1740178999999999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14.299086000000001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1.8458966999999999</v>
      </c>
      <c r="AJ26" s="65" t="s">
        <v>328</v>
      </c>
      <c r="AK26" s="65">
        <v>320</v>
      </c>
      <c r="AL26" s="65">
        <v>400</v>
      </c>
      <c r="AM26" s="65">
        <v>0</v>
      </c>
      <c r="AN26" s="65">
        <v>1000</v>
      </c>
      <c r="AO26" s="65">
        <v>430.41419999999999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6.628336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2.0404553000000001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3.1753010000000002</v>
      </c>
    </row>
    <row r="33" spans="1:68" x14ac:dyDescent="0.3">
      <c r="A33" s="70" t="s">
        <v>299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176</v>
      </c>
      <c r="B34" s="69"/>
      <c r="C34" s="69"/>
      <c r="D34" s="69"/>
      <c r="E34" s="69"/>
      <c r="F34" s="69"/>
      <c r="H34" s="69" t="s">
        <v>329</v>
      </c>
      <c r="I34" s="69"/>
      <c r="J34" s="69"/>
      <c r="K34" s="69"/>
      <c r="L34" s="69"/>
      <c r="M34" s="69"/>
      <c r="O34" s="69" t="s">
        <v>177</v>
      </c>
      <c r="P34" s="69"/>
      <c r="Q34" s="69"/>
      <c r="R34" s="69"/>
      <c r="S34" s="69"/>
      <c r="T34" s="69"/>
      <c r="V34" s="69" t="s">
        <v>319</v>
      </c>
      <c r="W34" s="69"/>
      <c r="X34" s="69"/>
      <c r="Y34" s="69"/>
      <c r="Z34" s="69"/>
      <c r="AA34" s="69"/>
      <c r="AC34" s="69" t="s">
        <v>300</v>
      </c>
      <c r="AD34" s="69"/>
      <c r="AE34" s="69"/>
      <c r="AF34" s="69"/>
      <c r="AG34" s="69"/>
      <c r="AH34" s="69"/>
      <c r="AJ34" s="69" t="s">
        <v>281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292</v>
      </c>
      <c r="C35" s="65" t="s">
        <v>277</v>
      </c>
      <c r="D35" s="65" t="s">
        <v>286</v>
      </c>
      <c r="E35" s="65" t="s">
        <v>308</v>
      </c>
      <c r="F35" s="65" t="s">
        <v>318</v>
      </c>
      <c r="H35" s="65"/>
      <c r="I35" s="65" t="s">
        <v>292</v>
      </c>
      <c r="J35" s="65" t="s">
        <v>277</v>
      </c>
      <c r="K35" s="65" t="s">
        <v>286</v>
      </c>
      <c r="L35" s="65" t="s">
        <v>308</v>
      </c>
      <c r="M35" s="65" t="s">
        <v>318</v>
      </c>
      <c r="O35" s="65"/>
      <c r="P35" s="65" t="s">
        <v>292</v>
      </c>
      <c r="Q35" s="65" t="s">
        <v>277</v>
      </c>
      <c r="R35" s="65" t="s">
        <v>286</v>
      </c>
      <c r="S35" s="65" t="s">
        <v>308</v>
      </c>
      <c r="T35" s="65" t="s">
        <v>318</v>
      </c>
      <c r="V35" s="65"/>
      <c r="W35" s="65" t="s">
        <v>292</v>
      </c>
      <c r="X35" s="65" t="s">
        <v>277</v>
      </c>
      <c r="Y35" s="65" t="s">
        <v>286</v>
      </c>
      <c r="Z35" s="65" t="s">
        <v>308</v>
      </c>
      <c r="AA35" s="65" t="s">
        <v>318</v>
      </c>
      <c r="AC35" s="65"/>
      <c r="AD35" s="65" t="s">
        <v>292</v>
      </c>
      <c r="AE35" s="65" t="s">
        <v>277</v>
      </c>
      <c r="AF35" s="65" t="s">
        <v>286</v>
      </c>
      <c r="AG35" s="65" t="s">
        <v>308</v>
      </c>
      <c r="AH35" s="65" t="s">
        <v>318</v>
      </c>
      <c r="AJ35" s="65"/>
      <c r="AK35" s="65" t="s">
        <v>292</v>
      </c>
      <c r="AL35" s="65" t="s">
        <v>277</v>
      </c>
      <c r="AM35" s="65" t="s">
        <v>286</v>
      </c>
      <c r="AN35" s="65" t="s">
        <v>308</v>
      </c>
      <c r="AO35" s="65" t="s">
        <v>318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433.24299999999999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1151.3616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3915.0612999999998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2701.4445999999998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108.75911000000001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86.596374999999995</v>
      </c>
    </row>
    <row r="43" spans="1:68" x14ac:dyDescent="0.3">
      <c r="A43" s="70" t="s">
        <v>320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321</v>
      </c>
      <c r="B44" s="69"/>
      <c r="C44" s="69"/>
      <c r="D44" s="69"/>
      <c r="E44" s="69"/>
      <c r="F44" s="69"/>
      <c r="H44" s="69" t="s">
        <v>276</v>
      </c>
      <c r="I44" s="69"/>
      <c r="J44" s="69"/>
      <c r="K44" s="69"/>
      <c r="L44" s="69"/>
      <c r="M44" s="69"/>
      <c r="O44" s="69" t="s">
        <v>301</v>
      </c>
      <c r="P44" s="69"/>
      <c r="Q44" s="69"/>
      <c r="R44" s="69"/>
      <c r="S44" s="69"/>
      <c r="T44" s="69"/>
      <c r="V44" s="69" t="s">
        <v>302</v>
      </c>
      <c r="W44" s="69"/>
      <c r="X44" s="69"/>
      <c r="Y44" s="69"/>
      <c r="Z44" s="69"/>
      <c r="AA44" s="69"/>
      <c r="AC44" s="69" t="s">
        <v>282</v>
      </c>
      <c r="AD44" s="69"/>
      <c r="AE44" s="69"/>
      <c r="AF44" s="69"/>
      <c r="AG44" s="69"/>
      <c r="AH44" s="69"/>
      <c r="AJ44" s="69" t="s">
        <v>330</v>
      </c>
      <c r="AK44" s="69"/>
      <c r="AL44" s="69"/>
      <c r="AM44" s="69"/>
      <c r="AN44" s="69"/>
      <c r="AO44" s="69"/>
      <c r="AQ44" s="69" t="s">
        <v>303</v>
      </c>
      <c r="AR44" s="69"/>
      <c r="AS44" s="69"/>
      <c r="AT44" s="69"/>
      <c r="AU44" s="69"/>
      <c r="AV44" s="69"/>
      <c r="AX44" s="69" t="s">
        <v>283</v>
      </c>
      <c r="AY44" s="69"/>
      <c r="AZ44" s="69"/>
      <c r="BA44" s="69"/>
      <c r="BB44" s="69"/>
      <c r="BC44" s="69"/>
      <c r="BE44" s="69" t="s">
        <v>322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292</v>
      </c>
      <c r="C45" s="65" t="s">
        <v>277</v>
      </c>
      <c r="D45" s="65" t="s">
        <v>286</v>
      </c>
      <c r="E45" s="65" t="s">
        <v>308</v>
      </c>
      <c r="F45" s="65" t="s">
        <v>318</v>
      </c>
      <c r="H45" s="65"/>
      <c r="I45" s="65" t="s">
        <v>292</v>
      </c>
      <c r="J45" s="65" t="s">
        <v>277</v>
      </c>
      <c r="K45" s="65" t="s">
        <v>286</v>
      </c>
      <c r="L45" s="65" t="s">
        <v>308</v>
      </c>
      <c r="M45" s="65" t="s">
        <v>318</v>
      </c>
      <c r="O45" s="65"/>
      <c r="P45" s="65" t="s">
        <v>292</v>
      </c>
      <c r="Q45" s="65" t="s">
        <v>277</v>
      </c>
      <c r="R45" s="65" t="s">
        <v>286</v>
      </c>
      <c r="S45" s="65" t="s">
        <v>308</v>
      </c>
      <c r="T45" s="65" t="s">
        <v>318</v>
      </c>
      <c r="V45" s="65"/>
      <c r="W45" s="65" t="s">
        <v>292</v>
      </c>
      <c r="X45" s="65" t="s">
        <v>277</v>
      </c>
      <c r="Y45" s="65" t="s">
        <v>286</v>
      </c>
      <c r="Z45" s="65" t="s">
        <v>308</v>
      </c>
      <c r="AA45" s="65" t="s">
        <v>318</v>
      </c>
      <c r="AC45" s="65"/>
      <c r="AD45" s="65" t="s">
        <v>292</v>
      </c>
      <c r="AE45" s="65" t="s">
        <v>277</v>
      </c>
      <c r="AF45" s="65" t="s">
        <v>286</v>
      </c>
      <c r="AG45" s="65" t="s">
        <v>308</v>
      </c>
      <c r="AH45" s="65" t="s">
        <v>318</v>
      </c>
      <c r="AJ45" s="65"/>
      <c r="AK45" s="65" t="s">
        <v>292</v>
      </c>
      <c r="AL45" s="65" t="s">
        <v>277</v>
      </c>
      <c r="AM45" s="65" t="s">
        <v>286</v>
      </c>
      <c r="AN45" s="65" t="s">
        <v>308</v>
      </c>
      <c r="AO45" s="65" t="s">
        <v>318</v>
      </c>
      <c r="AQ45" s="65"/>
      <c r="AR45" s="65" t="s">
        <v>292</v>
      </c>
      <c r="AS45" s="65" t="s">
        <v>277</v>
      </c>
      <c r="AT45" s="65" t="s">
        <v>286</v>
      </c>
      <c r="AU45" s="65" t="s">
        <v>308</v>
      </c>
      <c r="AV45" s="65" t="s">
        <v>318</v>
      </c>
      <c r="AX45" s="65"/>
      <c r="AY45" s="65" t="s">
        <v>292</v>
      </c>
      <c r="AZ45" s="65" t="s">
        <v>277</v>
      </c>
      <c r="BA45" s="65" t="s">
        <v>286</v>
      </c>
      <c r="BB45" s="65" t="s">
        <v>308</v>
      </c>
      <c r="BC45" s="65" t="s">
        <v>318</v>
      </c>
      <c r="BE45" s="65"/>
      <c r="BF45" s="65" t="s">
        <v>292</v>
      </c>
      <c r="BG45" s="65" t="s">
        <v>277</v>
      </c>
      <c r="BH45" s="65" t="s">
        <v>286</v>
      </c>
      <c r="BI45" s="65" t="s">
        <v>308</v>
      </c>
      <c r="BJ45" s="65" t="s">
        <v>318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11.093385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10.459237999999999</v>
      </c>
      <c r="O46" s="65" t="s">
        <v>331</v>
      </c>
      <c r="P46" s="65">
        <v>600</v>
      </c>
      <c r="Q46" s="65">
        <v>800</v>
      </c>
      <c r="R46" s="65">
        <v>0</v>
      </c>
      <c r="S46" s="65">
        <v>10000</v>
      </c>
      <c r="T46" s="65">
        <v>525.2654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3.8249653000000002E-2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3.2763414000000002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111.413376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86.565079999999995</v>
      </c>
      <c r="AX46" s="65" t="s">
        <v>332</v>
      </c>
      <c r="AY46" s="65"/>
      <c r="AZ46" s="65"/>
      <c r="BA46" s="65"/>
      <c r="BB46" s="65"/>
      <c r="BC46" s="65"/>
      <c r="BE46" s="65" t="s">
        <v>304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335</v>
      </c>
      <c r="B2" s="61" t="s">
        <v>336</v>
      </c>
      <c r="C2" s="61" t="s">
        <v>307</v>
      </c>
      <c r="D2" s="61">
        <v>55</v>
      </c>
      <c r="E2" s="61">
        <v>2183.8964999999998</v>
      </c>
      <c r="F2" s="61">
        <v>360.52981999999997</v>
      </c>
      <c r="G2" s="61">
        <v>43.723410000000001</v>
      </c>
      <c r="H2" s="61">
        <v>27.995964000000001</v>
      </c>
      <c r="I2" s="61">
        <v>15.727448000000001</v>
      </c>
      <c r="J2" s="61">
        <v>65.259529999999998</v>
      </c>
      <c r="K2" s="61">
        <v>37.061625999999997</v>
      </c>
      <c r="L2" s="61">
        <v>28.197899</v>
      </c>
      <c r="M2" s="61">
        <v>20.693467999999999</v>
      </c>
      <c r="N2" s="61">
        <v>2.2377826999999999</v>
      </c>
      <c r="O2" s="61">
        <v>11.084187</v>
      </c>
      <c r="P2" s="61">
        <v>816.61789999999996</v>
      </c>
      <c r="Q2" s="61">
        <v>18.899096</v>
      </c>
      <c r="R2" s="61">
        <v>377.22489999999999</v>
      </c>
      <c r="S2" s="61">
        <v>115.98334</v>
      </c>
      <c r="T2" s="61">
        <v>3134.8987000000002</v>
      </c>
      <c r="U2" s="61">
        <v>3.1098460000000001</v>
      </c>
      <c r="V2" s="61">
        <v>17.446024000000001</v>
      </c>
      <c r="W2" s="61">
        <v>129.69364999999999</v>
      </c>
      <c r="X2" s="61">
        <v>115.37757999999999</v>
      </c>
      <c r="Y2" s="61">
        <v>1.4488608000000001</v>
      </c>
      <c r="Z2" s="61">
        <v>1.1740178999999999</v>
      </c>
      <c r="AA2" s="61">
        <v>14.299086000000001</v>
      </c>
      <c r="AB2" s="61">
        <v>1.8458966999999999</v>
      </c>
      <c r="AC2" s="61">
        <v>430.41419999999999</v>
      </c>
      <c r="AD2" s="61">
        <v>6.628336</v>
      </c>
      <c r="AE2" s="61">
        <v>2.0404553000000001</v>
      </c>
      <c r="AF2" s="61">
        <v>3.1753010000000002</v>
      </c>
      <c r="AG2" s="61">
        <v>433.24299999999999</v>
      </c>
      <c r="AH2" s="61">
        <v>209.44517999999999</v>
      </c>
      <c r="AI2" s="61">
        <v>223.79785000000001</v>
      </c>
      <c r="AJ2" s="61">
        <v>1151.3616</v>
      </c>
      <c r="AK2" s="61">
        <v>3915.0612999999998</v>
      </c>
      <c r="AL2" s="61">
        <v>108.75911000000001</v>
      </c>
      <c r="AM2" s="61">
        <v>2701.4445999999998</v>
      </c>
      <c r="AN2" s="61">
        <v>86.596374999999995</v>
      </c>
      <c r="AO2" s="61">
        <v>11.093385</v>
      </c>
      <c r="AP2" s="61">
        <v>8.0709429999999998</v>
      </c>
      <c r="AQ2" s="61">
        <v>3.0224422999999998</v>
      </c>
      <c r="AR2" s="61">
        <v>10.459237999999999</v>
      </c>
      <c r="AS2" s="61">
        <v>525.2654</v>
      </c>
      <c r="AT2" s="61">
        <v>3.8249653000000002E-2</v>
      </c>
      <c r="AU2" s="61">
        <v>3.2763414000000002</v>
      </c>
      <c r="AV2" s="61">
        <v>111.413376</v>
      </c>
      <c r="AW2" s="61">
        <v>86.565079999999995</v>
      </c>
      <c r="AX2" s="61">
        <v>4.6485329999999998E-2</v>
      </c>
      <c r="AY2" s="61">
        <v>1.22858</v>
      </c>
      <c r="AZ2" s="61">
        <v>292.89490000000001</v>
      </c>
      <c r="BA2" s="61">
        <v>34.649740000000001</v>
      </c>
      <c r="BB2" s="61">
        <v>9.9503679999999992</v>
      </c>
      <c r="BC2" s="61">
        <v>12.590427999999999</v>
      </c>
      <c r="BD2" s="61">
        <v>12.083296000000001</v>
      </c>
      <c r="BE2" s="61">
        <v>0.62014424999999995</v>
      </c>
      <c r="BF2" s="61">
        <v>3.3661664</v>
      </c>
      <c r="BG2" s="61">
        <v>3.4693620000000001E-3</v>
      </c>
      <c r="BH2" s="61">
        <v>1.7069860999999999E-2</v>
      </c>
      <c r="BI2" s="61">
        <v>1.4341059999999999E-2</v>
      </c>
      <c r="BJ2" s="61">
        <v>6.2066036999999998E-2</v>
      </c>
      <c r="BK2" s="61">
        <v>2.6687400000000001E-4</v>
      </c>
      <c r="BL2" s="61">
        <v>0.30331174</v>
      </c>
      <c r="BM2" s="61">
        <v>3.0563943</v>
      </c>
      <c r="BN2" s="61">
        <v>1.2013509</v>
      </c>
      <c r="BO2" s="61">
        <v>50.232750000000003</v>
      </c>
      <c r="BP2" s="61">
        <v>8.1155760000000008</v>
      </c>
      <c r="BQ2" s="61">
        <v>15.11403</v>
      </c>
      <c r="BR2" s="61">
        <v>56.623516000000002</v>
      </c>
      <c r="BS2" s="61">
        <v>30.236158</v>
      </c>
      <c r="BT2" s="61">
        <v>8.6612670000000005</v>
      </c>
      <c r="BU2" s="61">
        <v>0.2969118</v>
      </c>
      <c r="BV2" s="61">
        <v>4.5038316000000002E-2</v>
      </c>
      <c r="BW2" s="61">
        <v>0.6042613</v>
      </c>
      <c r="BX2" s="61">
        <v>1.1197113000000001</v>
      </c>
      <c r="BY2" s="61">
        <v>0.11085674</v>
      </c>
      <c r="BZ2" s="61">
        <v>1.4403762E-3</v>
      </c>
      <c r="CA2" s="61">
        <v>0.83662899999999996</v>
      </c>
      <c r="CB2" s="61">
        <v>2.7393805E-2</v>
      </c>
      <c r="CC2" s="61">
        <v>0.15346108</v>
      </c>
      <c r="CD2" s="61">
        <v>1.7853805</v>
      </c>
      <c r="CE2" s="61">
        <v>7.6894745E-2</v>
      </c>
      <c r="CF2" s="61">
        <v>0.20370714000000001</v>
      </c>
      <c r="CG2" s="61">
        <v>5.9999998000000003E-6</v>
      </c>
      <c r="CH2" s="61">
        <v>2.2925442000000001E-2</v>
      </c>
      <c r="CI2" s="61">
        <v>2.5329929999999999E-3</v>
      </c>
      <c r="CJ2" s="61">
        <v>4.1306479999999999</v>
      </c>
      <c r="CK2" s="61">
        <v>1.5858187999999999E-2</v>
      </c>
      <c r="CL2" s="61">
        <v>2.4739878000000002</v>
      </c>
      <c r="CM2" s="61">
        <v>2.7212489</v>
      </c>
      <c r="CN2" s="61">
        <v>2388.7534000000001</v>
      </c>
      <c r="CO2" s="61">
        <v>4097.808</v>
      </c>
      <c r="CP2" s="61">
        <v>2172.9783000000002</v>
      </c>
      <c r="CQ2" s="61">
        <v>872.53754000000004</v>
      </c>
      <c r="CR2" s="61">
        <v>446.77719999999999</v>
      </c>
      <c r="CS2" s="61">
        <v>562.26700000000005</v>
      </c>
      <c r="CT2" s="61">
        <v>2333.1781999999998</v>
      </c>
      <c r="CU2" s="61">
        <v>1346.6397999999999</v>
      </c>
      <c r="CV2" s="61">
        <v>1718.8255999999999</v>
      </c>
      <c r="CW2" s="61">
        <v>1434.5161000000001</v>
      </c>
      <c r="CX2" s="61">
        <v>442.52652</v>
      </c>
      <c r="CY2" s="61">
        <v>3127.9110999999998</v>
      </c>
      <c r="CZ2" s="61">
        <v>1296.7906</v>
      </c>
      <c r="DA2" s="61">
        <v>3391.8227999999999</v>
      </c>
      <c r="DB2" s="61">
        <v>3373.1619999999998</v>
      </c>
      <c r="DC2" s="61">
        <v>4580.7964000000002</v>
      </c>
      <c r="DD2" s="61">
        <v>7647.9032999999999</v>
      </c>
      <c r="DE2" s="61">
        <v>1405.7041999999999</v>
      </c>
      <c r="DF2" s="61">
        <v>4092.6019999999999</v>
      </c>
      <c r="DG2" s="61">
        <v>1752.0173</v>
      </c>
      <c r="DH2" s="61">
        <v>108.4513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34.649740000000001</v>
      </c>
      <c r="B6">
        <f>BB2</f>
        <v>9.9503679999999992</v>
      </c>
      <c r="C6">
        <f>BC2</f>
        <v>12.590427999999999</v>
      </c>
      <c r="D6">
        <f>BD2</f>
        <v>12.083296000000001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H2" sqref="H2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24058</v>
      </c>
      <c r="C2" s="56">
        <f ca="1">YEAR(TODAY())-YEAR(B2)+IF(TODAY()&gt;=DATE(YEAR(TODAY()),MONTH(B2),DAY(B2)),0,-1)</f>
        <v>55</v>
      </c>
      <c r="E2" s="52">
        <v>162.6</v>
      </c>
      <c r="F2" s="53" t="s">
        <v>275</v>
      </c>
      <c r="G2" s="52">
        <v>52.9</v>
      </c>
      <c r="H2" s="51" t="s">
        <v>40</v>
      </c>
      <c r="I2" s="72">
        <f>ROUND(G3/E3^2,1)</f>
        <v>20</v>
      </c>
    </row>
    <row r="3" spans="1:9" x14ac:dyDescent="0.3">
      <c r="E3" s="51">
        <f>E2/100</f>
        <v>1.6259999999999999</v>
      </c>
      <c r="F3" s="51" t="s">
        <v>39</v>
      </c>
      <c r="G3" s="51">
        <f>G2</f>
        <v>52.9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44308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유창훈, ID : H1900682)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08월 31일 16:25:32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3" sqref="Y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44308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55</v>
      </c>
      <c r="G12" s="137"/>
      <c r="H12" s="137"/>
      <c r="I12" s="137"/>
      <c r="K12" s="128">
        <f>'개인정보 및 신체계측 입력'!E2</f>
        <v>162.6</v>
      </c>
      <c r="L12" s="129"/>
      <c r="M12" s="122">
        <f>'개인정보 및 신체계측 입력'!G2</f>
        <v>52.9</v>
      </c>
      <c r="N12" s="123"/>
      <c r="O12" s="118" t="s">
        <v>270</v>
      </c>
      <c r="P12" s="112"/>
      <c r="Q12" s="115">
        <f>'개인정보 및 신체계측 입력'!I2</f>
        <v>20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유창훈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76.787999999999997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9.3130000000000006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13.898999999999999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12.9</v>
      </c>
      <c r="L72" s="36" t="s">
        <v>52</v>
      </c>
      <c r="M72" s="36">
        <f>ROUND('DRIs DATA'!K8,1)</f>
        <v>5.3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50.3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145.38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115.38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123.06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54.16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261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110.93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2021-09-01T04:10:37Z</dcterms:modified>
</cp:coreProperties>
</file>