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<sst xmlns="http://schemas.openxmlformats.org/spreadsheetml/2006/main" count="692" uniqueCount="354">
  <si>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</si>
  <si>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</si>
  <si>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</si>
  <si>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</si>
  <si>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</si>
  <si>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</si>
  <si>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</si>
  <si>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</si>
  <si>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</si>
  <si>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</si>
  <si>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</si>
  <si>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</si>
  <si>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</si>
  <si>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</si>
  <si>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</si>
  <si>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</si>
  <si>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</si>
  <si>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</si>
  <si>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</si>
  <si>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</si>
  <si>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</si>
  <si>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</si>
  <si>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</si>
  <si>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</si>
  <si>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</si>
  <si>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</si>
  <si>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</si>
  <si>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</si>
  <si>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</si>
  <si>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</si>
  <si>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</si>
  <si>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</si>
  <si>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</si>
  <si>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</si>
  <si>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</si>
  <si>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</si>
  <si>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</si>
  <si>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</si>
  <si>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</si>
  <si>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</si>
  <si>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</si>
  <si>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</si>
  <si>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</si>
  <si>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</si>
  <si>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</si>
  <si>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</si>
  <si>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</si>
  <si>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</si>
  <si>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</si>
  <si>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</si>
  <si>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</si>
  <si>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</si>
  <si>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</si>
  <si>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</si>
  <si>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</si>
  <si>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</si>
  <si>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</si>
  <si>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</si>
  <si>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</si>
  <si>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</si>
  <si>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</si>
  <si>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</si>
  <si>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</si>
  <si>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</si>
  <si>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</si>
  <si>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</si>
  <si>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</si>
  <si>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</si>
  <si>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</si>
  <si>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</si>
  <si>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</si>
  <si>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</si>
  <si>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</si>
  <si>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</si>
  <si>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</si>
  <si>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</si>
  <si>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</si>
  <si>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</si>
  <si>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</si>
  <si>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</si>
  <si>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</si>
  <si>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</si>
  <si>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</si>
  <si>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</si>
  <si>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</si>
  <si>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</si>
  <si>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</si>
  <si>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</si>
  <si>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</si>
  <si>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</si>
  <si>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</si>
  <si>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</si>
  <si>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</si>
  <si>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</si>
  <si>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</si>
  <si>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</si>
  <si>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</si>
  <si>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</si>
  <si>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</si>
  <si>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</si>
  <si>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</si>
  <si>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</si>
  <si>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</si>
  <si>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</si>
  <si>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</si>
  <si>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</si>
  <si>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</si>
  <si>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</si>
  <si>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</si>
  <si>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</si>
  <si>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</si>
  <si>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</si>
  <si>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</si>
  <si>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</si>
  <si>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</si>
  <si>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</si>
  <si>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</si>
  <si>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</si>
  <si>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</si>
  <si>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</si>
  <si>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</si>
  <si>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</si>
  <si>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</si>
  <si>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</si>
  <si>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</si>
  <si>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</si>
  <si>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</si>
  <si>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</si>
  <si>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</si>
  <si>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</si>
  <si>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</si>
  <si>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</si>
  <si>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</si>
  <si>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</si>
  <si>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</si>
  <si>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</si>
  <si>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</si>
  <si>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</si>
  <si>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</si>
  <si>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</si>
  <si>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</si>
  <si>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</si>
  <si>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</si>
  <si>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</si>
  <si>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</si>
  <si>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</si>
  <si>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</si>
  <si>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</si>
  <si>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</si>
  <si>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</si>
  <si>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</si>
  <si>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</si>
  <si>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</si>
  <si>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</si>
  <si>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</si>
  <si>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</si>
  <si>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</si>
  <si>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</si>
  <si>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</si>
  <si>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</si>
  <si>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</si>
  <si>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</si>
  <si>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</si>
  <si>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</si>
  <si>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</si>
  <si>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</si>
  <si>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</si>
  <si>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</si>
  <si>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</si>
  <si>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</si>
  <si>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</si>
  <si>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</si>
  <si>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</si>
  <si>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</si>
  <si>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</si>
  <si>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</si>
  <si>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</si>
  <si>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</si>
  <si>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</si>
  <si>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</si>
  <si>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</si>
  <si>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</si>
  <si>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</si>
  <si>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</si>
  <si>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</si>
  <si>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</si>
  <si>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</si>
  <si>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</si>
  <si>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</si>
  <si>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</si>
  <si>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</si>
  <si>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</si>
  <si>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</si>
  <si>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</si>
  <si>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</si>
  <si>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</si>
  <si>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</si>
  <si>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</si>
  <si>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</si>
  <si>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</si>
  <si>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</si>
  <si>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</si>
  <si>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</si>
  <si>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</si>
  <si>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</si>
  <si>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</si>
  <si>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</si>
  <si>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</si>
  <si>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</si>
  <si>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</si>
  <si>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</si>
  <si>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</si>
  <si>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</si>
  <si>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</si>
  <si>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</si>
  <si>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</si>
  <si>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</si>
  <si>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</si>
  <si>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</si>
  <si>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</si>
  <si>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</si>
  <si>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</si>
  <si>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</si>
  <si>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</si>
  <si>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</si>
  <si>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</si>
  <si>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</si>
  <si>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</si>
  <si>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</si>
  <si>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</si>
  <si>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</si>
  <si>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</si>
  <si>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</si>
  <si>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</si>
  <si>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</si>
  <si>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</si>
  <si>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</si>
  <si>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</si>
  <si>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</si>
  <si>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</si>
  <si>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</si>
  <si>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</si>
  <si>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</si>
  <si>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</si>
  <si>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</si>
  <si>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</si>
  <si>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</si>
  <si>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</si>
  <si>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</si>
  <si>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</si>
  <si>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</si>
  <si>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</si>
  <si>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</si>
  <si>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</si>
  <si>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</si>
  <si>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</si>
  <si>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</si>
  <si>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</si>
  <si>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</si>
  <si>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</si>
  <si>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</si>
  <si>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</si>
  <si>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</si>
  <si>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</si>
  <si>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</si>
  <si>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</si>
  <si>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</si>
  <si>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</si>
  <si>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</si>
  <si>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</si>
  <si>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</si>
  <si>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</si>
  <si>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</si>
  <si>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</si>
  <si>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</si>
  <si>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</si>
  <si>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</si>
  <si>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</si>
  <si>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</si>
  <si>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</si>
  <si>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</si>
  <si>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</si>
  <si>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</si>
  <si>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</si>
  <si>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</si>
  <si>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</si>
  <si>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</si>
  <si>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</si>
  <si>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</si>
  <si>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</si>
  <si>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</si>
  <si>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티아민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</si>
  <si>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</si>
  <si>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</si>
  <si>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</si>
  <si>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</si>
  <si>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</si>
  <si>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</si>
  <si>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</si>
  <si>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</si>
  <si>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</si>
  <si>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</si>
  <si>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</si>
  <si>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</si>
  <si>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</si>
  <si>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</si>
  <si>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</si>
  <si>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</si>
  <si>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</si>
  <si>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</si>
  <si>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</si>
  <si>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</si>
  <si>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</si>
  <si>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</si>
  <si>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</si>
  <si>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</si>
  <si>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니아신</t>
    <phoneticPr fontId="1" type="noConversion"/>
  </si>
  <si>
    <t>인</t>
    <phoneticPr fontId="1" type="noConversion"/>
  </si>
  <si>
    <t>요오드</t>
    <phoneticPr fontId="1" type="noConversion"/>
  </si>
  <si>
    <t>몰리브덴(ug/일)</t>
    <phoneticPr fontId="1" type="noConversion"/>
  </si>
  <si>
    <t>F</t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</si>
  <si>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</si>
  <si>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</si>
  <si>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</si>
  <si>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</si>
  <si>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</si>
  <si>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구리(ug/일)</t>
    <phoneticPr fontId="1" type="noConversion"/>
  </si>
  <si>
    <t>비타민E</t>
    <phoneticPr fontId="1" type="noConversion"/>
  </si>
  <si>
    <t>비타민B12</t>
    <phoneticPr fontId="1" type="noConversion"/>
  </si>
  <si>
    <t>(설문지 : FFQ 95문항 설문지, 사용자 : 김경아, ID : H1900687)</t>
  </si>
  <si>
    <t>2021년 09월 01일 10:13:46</t>
  </si>
  <si>
    <t>탄수화물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</si>
  <si>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</si>
  <si>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</si>
  <si>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</si>
  <si>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</si>
  <si>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</si>
  <si>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식이섬유(g/일)</t>
    <phoneticPr fontId="1" type="noConversion"/>
  </si>
  <si>
    <t>적정비율(최대)</t>
    <phoneticPr fontId="1" type="noConversion"/>
  </si>
  <si>
    <t>충분섭취량</t>
    <phoneticPr fontId="1" type="noConversion"/>
  </si>
  <si>
    <t>상한섭취량</t>
    <phoneticPr fontId="1" type="noConversion"/>
  </si>
  <si>
    <t>비타민C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</si>
  <si>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</si>
  <si>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</si>
  <si>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</si>
  <si>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</si>
  <si>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</si>
  <si>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</si>
  <si>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엽산(μg DFE/일)</t>
    <phoneticPr fontId="1" type="noConversion"/>
  </si>
  <si>
    <t>다량 무기질</t>
    <phoneticPr fontId="1" type="noConversion"/>
  </si>
  <si>
    <t>섭취량</t>
    <phoneticPr fontId="1" type="noConversion"/>
  </si>
  <si>
    <t>몰리브덴</t>
    <phoneticPr fontId="1" type="noConversion"/>
  </si>
  <si>
    <t>H1900687</t>
  </si>
  <si>
    <t>김경아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</si>
</sst>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76.474013999999997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3.6861139999999999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1.107977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1434.2372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3372.5039999999999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274.81240000000003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128.48378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13.167052999999999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1884.2936999999999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0.18843064000000001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4.4020413999999999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28.732344000000001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227.56778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101.72065000000001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4.2869999999999999</c:v>
                </c:pt>
                <c:pt idx="1">
                  <c:v>11.276999999999999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12.694414</c:v>
                </c:pt>
                <c:pt idx="1">
                  <c:v>12.84712</c:v>
                </c:pt>
                <c:pt idx="2">
                  <c:v>12.978165000000001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543.1857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19.40615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76.850999999999999</c:v>
                </c:pt>
                <c:pt idx="1">
                  <c:v>9.0939999999999994</c:v>
                </c:pt>
                <c:pt idx="2">
                  <c:v>14.055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2442.4863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110.33167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712.41547000000003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4.8484406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5034.4049999999997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18.118501999999999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1.8960250000000001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278.05038000000002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1.6891815999999999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16.994765999999998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1.8960250000000001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560.34502999999995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13.630070999999999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김경아, ID : H1900687)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01일 10:13:46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2442.4863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76.474013999999997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28.732344000000001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76.850999999999999</v>
      </c>
      <c r="G8" s="59">
        <f>'DRIs DATA 입력'!G8</f>
        <v>9.0939999999999994</v>
      </c>
      <c r="H8" s="59">
        <f>'DRIs DATA 입력'!H8</f>
        <v>14.055</v>
      </c>
      <c r="I8" s="46"/>
      <c r="J8" s="59" t="s">
        <v>215</v>
      </c>
      <c r="K8" s="59">
        <f>'DRIs DATA 입력'!K8</f>
        <v>4.2869999999999999</v>
      </c>
      <c r="L8" s="59">
        <f>'DRIs DATA 입력'!L8</f>
        <v>11.276999999999999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543.1857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19.40615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4.8484406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278.05038000000002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110.33167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1.7567151999999999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1.6891815999999999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16.994765999999998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1.8960250000000001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560.34502999999995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13.630070999999999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3.6861139999999999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1.107977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712.41547000000003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1434.2372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5034.4049999999997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3372.5039999999999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274.81240000000003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128.48378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18.118501999999999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13.167052999999999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1884.2936999999999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0.18843064000000001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4.4020413999999999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227.56778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101.72065000000001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6" sqref="F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297</v>
      </c>
      <c r="B1" s="61" t="s">
        <v>329</v>
      </c>
      <c r="G1" s="62" t="s">
        <v>298</v>
      </c>
      <c r="H1" s="61" t="s">
        <v>330</v>
      </c>
    </row>
    <row r="3" spans="1:27" x14ac:dyDescent="0.3">
      <c r="A3" s="71" t="s">
        <v>285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313</v>
      </c>
      <c r="F4" s="67"/>
      <c r="G4" s="67"/>
      <c r="H4" s="68"/>
      <c r="J4" s="66" t="s">
        <v>314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 x14ac:dyDescent="0.3">
      <c r="A5" s="65"/>
      <c r="B5" s="65" t="s">
        <v>286</v>
      </c>
      <c r="C5" s="65" t="s">
        <v>308</v>
      </c>
      <c r="E5" s="65"/>
      <c r="F5" s="65" t="s">
        <v>331</v>
      </c>
      <c r="G5" s="65" t="s">
        <v>332</v>
      </c>
      <c r="H5" s="65" t="s">
        <v>45</v>
      </c>
      <c r="J5" s="65"/>
      <c r="K5" s="65" t="s">
        <v>315</v>
      </c>
      <c r="L5" s="65" t="s">
        <v>287</v>
      </c>
      <c r="N5" s="65"/>
      <c r="O5" s="65" t="s">
        <v>333</v>
      </c>
      <c r="P5" s="65" t="s">
        <v>334</v>
      </c>
      <c r="Q5" s="65" t="s">
        <v>283</v>
      </c>
      <c r="R5" s="65" t="s">
        <v>335</v>
      </c>
      <c r="S5" s="65" t="s">
        <v>308</v>
      </c>
      <c r="U5" s="65"/>
      <c r="V5" s="65" t="s">
        <v>288</v>
      </c>
      <c r="W5" s="65" t="s">
        <v>323</v>
      </c>
      <c r="X5" s="65" t="s">
        <v>283</v>
      </c>
      <c r="Y5" s="65" t="s">
        <v>299</v>
      </c>
      <c r="Z5" s="65" t="s">
        <v>336</v>
      </c>
    </row>
    <row r="6" spans="1:27" x14ac:dyDescent="0.3">
      <c r="A6" s="65" t="s">
        <v>278</v>
      </c>
      <c r="B6" s="65">
        <v>1800</v>
      </c>
      <c r="C6" s="65">
        <v>2442.4863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300</v>
      </c>
      <c r="O6" s="65">
        <v>40</v>
      </c>
      <c r="P6" s="65">
        <v>50</v>
      </c>
      <c r="Q6" s="65">
        <v>0</v>
      </c>
      <c r="R6" s="65">
        <v>0</v>
      </c>
      <c r="S6" s="65">
        <v>76.474013999999997</v>
      </c>
      <c r="U6" s="65" t="s">
        <v>337</v>
      </c>
      <c r="V6" s="65">
        <v>0</v>
      </c>
      <c r="W6" s="65">
        <v>0</v>
      </c>
      <c r="X6" s="65">
        <v>20</v>
      </c>
      <c r="Y6" s="65">
        <v>0</v>
      </c>
      <c r="Z6" s="65">
        <v>28.732344000000001</v>
      </c>
    </row>
    <row r="7" spans="1:27" x14ac:dyDescent="0.3">
      <c r="E7" s="65" t="s">
        <v>289</v>
      </c>
      <c r="F7" s="65">
        <v>65</v>
      </c>
      <c r="G7" s="65">
        <v>30</v>
      </c>
      <c r="H7" s="65">
        <v>20</v>
      </c>
      <c r="J7" s="65" t="s">
        <v>338</v>
      </c>
      <c r="K7" s="65">
        <v>1</v>
      </c>
      <c r="L7" s="65">
        <v>10</v>
      </c>
    </row>
    <row r="8" spans="1:27" x14ac:dyDescent="0.3">
      <c r="E8" s="65" t="s">
        <v>301</v>
      </c>
      <c r="F8" s="65">
        <v>76.850999999999999</v>
      </c>
      <c r="G8" s="65">
        <v>9.0939999999999994</v>
      </c>
      <c r="H8" s="65">
        <v>14.055</v>
      </c>
      <c r="J8" s="65" t="s">
        <v>301</v>
      </c>
      <c r="K8" s="65">
        <v>4.2869999999999999</v>
      </c>
      <c r="L8" s="65">
        <v>11.276999999999999</v>
      </c>
    </row>
    <row r="13" spans="1:27" x14ac:dyDescent="0.3">
      <c r="A13" s="70" t="s">
        <v>302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290</v>
      </c>
      <c r="B14" s="69"/>
      <c r="C14" s="69"/>
      <c r="D14" s="69"/>
      <c r="E14" s="69"/>
      <c r="F14" s="69"/>
      <c r="H14" s="69" t="s">
        <v>327</v>
      </c>
      <c r="I14" s="69"/>
      <c r="J14" s="69"/>
      <c r="K14" s="69"/>
      <c r="L14" s="69"/>
      <c r="M14" s="69"/>
      <c r="O14" s="69" t="s">
        <v>279</v>
      </c>
      <c r="P14" s="69"/>
      <c r="Q14" s="69"/>
      <c r="R14" s="69"/>
      <c r="S14" s="69"/>
      <c r="T14" s="69"/>
      <c r="V14" s="69" t="s">
        <v>303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288</v>
      </c>
      <c r="C15" s="65" t="s">
        <v>323</v>
      </c>
      <c r="D15" s="65" t="s">
        <v>339</v>
      </c>
      <c r="E15" s="65" t="s">
        <v>299</v>
      </c>
      <c r="F15" s="65" t="s">
        <v>308</v>
      </c>
      <c r="H15" s="65"/>
      <c r="I15" s="65" t="s">
        <v>288</v>
      </c>
      <c r="J15" s="65" t="s">
        <v>334</v>
      </c>
      <c r="K15" s="65" t="s">
        <v>283</v>
      </c>
      <c r="L15" s="65" t="s">
        <v>299</v>
      </c>
      <c r="M15" s="65" t="s">
        <v>308</v>
      </c>
      <c r="O15" s="65"/>
      <c r="P15" s="65" t="s">
        <v>288</v>
      </c>
      <c r="Q15" s="65" t="s">
        <v>277</v>
      </c>
      <c r="R15" s="65" t="s">
        <v>283</v>
      </c>
      <c r="S15" s="65" t="s">
        <v>321</v>
      </c>
      <c r="T15" s="65" t="s">
        <v>308</v>
      </c>
      <c r="V15" s="65"/>
      <c r="W15" s="65" t="s">
        <v>288</v>
      </c>
      <c r="X15" s="65" t="s">
        <v>277</v>
      </c>
      <c r="Y15" s="65" t="s">
        <v>324</v>
      </c>
      <c r="Z15" s="65" t="s">
        <v>340</v>
      </c>
      <c r="AA15" s="65" t="s">
        <v>308</v>
      </c>
    </row>
    <row r="16" spans="1:27" x14ac:dyDescent="0.3">
      <c r="A16" s="65" t="s">
        <v>304</v>
      </c>
      <c r="B16" s="65">
        <v>430</v>
      </c>
      <c r="C16" s="65">
        <v>600</v>
      </c>
      <c r="D16" s="65">
        <v>0</v>
      </c>
      <c r="E16" s="65">
        <v>3000</v>
      </c>
      <c r="F16" s="65">
        <v>543.1857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19.40615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4.8484406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278.05038000000002</v>
      </c>
    </row>
    <row r="23" spans="1:62" x14ac:dyDescent="0.3">
      <c r="A23" s="70" t="s">
        <v>305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341</v>
      </c>
      <c r="B24" s="69"/>
      <c r="C24" s="69"/>
      <c r="D24" s="69"/>
      <c r="E24" s="69"/>
      <c r="F24" s="69"/>
      <c r="H24" s="69" t="s">
        <v>291</v>
      </c>
      <c r="I24" s="69"/>
      <c r="J24" s="69"/>
      <c r="K24" s="69"/>
      <c r="L24" s="69"/>
      <c r="M24" s="69"/>
      <c r="O24" s="69" t="s">
        <v>306</v>
      </c>
      <c r="P24" s="69"/>
      <c r="Q24" s="69"/>
      <c r="R24" s="69"/>
      <c r="S24" s="69"/>
      <c r="T24" s="69"/>
      <c r="V24" s="69" t="s">
        <v>316</v>
      </c>
      <c r="W24" s="69"/>
      <c r="X24" s="69"/>
      <c r="Y24" s="69"/>
      <c r="Z24" s="69"/>
      <c r="AA24" s="69"/>
      <c r="AC24" s="69" t="s">
        <v>342</v>
      </c>
      <c r="AD24" s="69"/>
      <c r="AE24" s="69"/>
      <c r="AF24" s="69"/>
      <c r="AG24" s="69"/>
      <c r="AH24" s="69"/>
      <c r="AJ24" s="69" t="s">
        <v>307</v>
      </c>
      <c r="AK24" s="69"/>
      <c r="AL24" s="69"/>
      <c r="AM24" s="69"/>
      <c r="AN24" s="69"/>
      <c r="AO24" s="69"/>
      <c r="AQ24" s="69" t="s">
        <v>328</v>
      </c>
      <c r="AR24" s="69"/>
      <c r="AS24" s="69"/>
      <c r="AT24" s="69"/>
      <c r="AU24" s="69"/>
      <c r="AV24" s="69"/>
      <c r="AX24" s="69" t="s">
        <v>343</v>
      </c>
      <c r="AY24" s="69"/>
      <c r="AZ24" s="69"/>
      <c r="BA24" s="69"/>
      <c r="BB24" s="69"/>
      <c r="BC24" s="69"/>
      <c r="BE24" s="69" t="s">
        <v>344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345</v>
      </c>
      <c r="C25" s="65" t="s">
        <v>277</v>
      </c>
      <c r="D25" s="65" t="s">
        <v>324</v>
      </c>
      <c r="E25" s="65" t="s">
        <v>335</v>
      </c>
      <c r="F25" s="65" t="s">
        <v>336</v>
      </c>
      <c r="H25" s="65"/>
      <c r="I25" s="65" t="s">
        <v>345</v>
      </c>
      <c r="J25" s="65" t="s">
        <v>346</v>
      </c>
      <c r="K25" s="65" t="s">
        <v>347</v>
      </c>
      <c r="L25" s="65" t="s">
        <v>299</v>
      </c>
      <c r="M25" s="65" t="s">
        <v>336</v>
      </c>
      <c r="O25" s="65"/>
      <c r="P25" s="65" t="s">
        <v>288</v>
      </c>
      <c r="Q25" s="65" t="s">
        <v>277</v>
      </c>
      <c r="R25" s="65" t="s">
        <v>283</v>
      </c>
      <c r="S25" s="65" t="s">
        <v>340</v>
      </c>
      <c r="T25" s="65" t="s">
        <v>322</v>
      </c>
      <c r="V25" s="65"/>
      <c r="W25" s="65" t="s">
        <v>288</v>
      </c>
      <c r="X25" s="65" t="s">
        <v>346</v>
      </c>
      <c r="Y25" s="65" t="s">
        <v>283</v>
      </c>
      <c r="Z25" s="65" t="s">
        <v>299</v>
      </c>
      <c r="AA25" s="65" t="s">
        <v>336</v>
      </c>
      <c r="AC25" s="65"/>
      <c r="AD25" s="65" t="s">
        <v>288</v>
      </c>
      <c r="AE25" s="65" t="s">
        <v>346</v>
      </c>
      <c r="AF25" s="65" t="s">
        <v>324</v>
      </c>
      <c r="AG25" s="65" t="s">
        <v>299</v>
      </c>
      <c r="AH25" s="65" t="s">
        <v>308</v>
      </c>
      <c r="AJ25" s="65"/>
      <c r="AK25" s="65" t="s">
        <v>345</v>
      </c>
      <c r="AL25" s="65" t="s">
        <v>277</v>
      </c>
      <c r="AM25" s="65" t="s">
        <v>283</v>
      </c>
      <c r="AN25" s="65" t="s">
        <v>335</v>
      </c>
      <c r="AO25" s="65" t="s">
        <v>308</v>
      </c>
      <c r="AQ25" s="65"/>
      <c r="AR25" s="65" t="s">
        <v>288</v>
      </c>
      <c r="AS25" s="65" t="s">
        <v>334</v>
      </c>
      <c r="AT25" s="65" t="s">
        <v>283</v>
      </c>
      <c r="AU25" s="65" t="s">
        <v>299</v>
      </c>
      <c r="AV25" s="65" t="s">
        <v>322</v>
      </c>
      <c r="AX25" s="65"/>
      <c r="AY25" s="65" t="s">
        <v>288</v>
      </c>
      <c r="AZ25" s="65" t="s">
        <v>277</v>
      </c>
      <c r="BA25" s="65" t="s">
        <v>324</v>
      </c>
      <c r="BB25" s="65" t="s">
        <v>340</v>
      </c>
      <c r="BC25" s="65" t="s">
        <v>308</v>
      </c>
      <c r="BE25" s="65"/>
      <c r="BF25" s="65" t="s">
        <v>345</v>
      </c>
      <c r="BG25" s="65" t="s">
        <v>277</v>
      </c>
      <c r="BH25" s="65" t="s">
        <v>283</v>
      </c>
      <c r="BI25" s="65" t="s">
        <v>299</v>
      </c>
      <c r="BJ25" s="65" t="s">
        <v>308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110.33167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1.7567151999999999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1.6891815999999999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16.994765999999998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1.8960250000000001</v>
      </c>
      <c r="AJ26" s="65" t="s">
        <v>348</v>
      </c>
      <c r="AK26" s="65">
        <v>320</v>
      </c>
      <c r="AL26" s="65">
        <v>400</v>
      </c>
      <c r="AM26" s="65">
        <v>0</v>
      </c>
      <c r="AN26" s="65">
        <v>1000</v>
      </c>
      <c r="AO26" s="65">
        <v>560.34502999999995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13.630070999999999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3.6861139999999999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1.107977</v>
      </c>
    </row>
    <row r="33" spans="1:68" x14ac:dyDescent="0.3">
      <c r="A33" s="70" t="s">
        <v>349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317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309</v>
      </c>
      <c r="W34" s="69"/>
      <c r="X34" s="69"/>
      <c r="Y34" s="69"/>
      <c r="Z34" s="69"/>
      <c r="AA34" s="69"/>
      <c r="AC34" s="69" t="s">
        <v>292</v>
      </c>
      <c r="AD34" s="69"/>
      <c r="AE34" s="69"/>
      <c r="AF34" s="69"/>
      <c r="AG34" s="69"/>
      <c r="AH34" s="69"/>
      <c r="AJ34" s="69" t="s">
        <v>280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288</v>
      </c>
      <c r="C35" s="65" t="s">
        <v>334</v>
      </c>
      <c r="D35" s="65" t="s">
        <v>283</v>
      </c>
      <c r="E35" s="65" t="s">
        <v>299</v>
      </c>
      <c r="F35" s="65" t="s">
        <v>350</v>
      </c>
      <c r="H35" s="65"/>
      <c r="I35" s="65" t="s">
        <v>288</v>
      </c>
      <c r="J35" s="65" t="s">
        <v>277</v>
      </c>
      <c r="K35" s="65" t="s">
        <v>283</v>
      </c>
      <c r="L35" s="65" t="s">
        <v>299</v>
      </c>
      <c r="M35" s="65" t="s">
        <v>308</v>
      </c>
      <c r="O35" s="65"/>
      <c r="P35" s="65" t="s">
        <v>288</v>
      </c>
      <c r="Q35" s="65" t="s">
        <v>277</v>
      </c>
      <c r="R35" s="65" t="s">
        <v>283</v>
      </c>
      <c r="S35" s="65" t="s">
        <v>299</v>
      </c>
      <c r="T35" s="65" t="s">
        <v>308</v>
      </c>
      <c r="V35" s="65"/>
      <c r="W35" s="65" t="s">
        <v>288</v>
      </c>
      <c r="X35" s="65" t="s">
        <v>277</v>
      </c>
      <c r="Y35" s="65" t="s">
        <v>283</v>
      </c>
      <c r="Z35" s="65" t="s">
        <v>299</v>
      </c>
      <c r="AA35" s="65" t="s">
        <v>322</v>
      </c>
      <c r="AC35" s="65"/>
      <c r="AD35" s="65" t="s">
        <v>333</v>
      </c>
      <c r="AE35" s="65" t="s">
        <v>277</v>
      </c>
      <c r="AF35" s="65" t="s">
        <v>283</v>
      </c>
      <c r="AG35" s="65" t="s">
        <v>299</v>
      </c>
      <c r="AH35" s="65" t="s">
        <v>308</v>
      </c>
      <c r="AJ35" s="65"/>
      <c r="AK35" s="65" t="s">
        <v>288</v>
      </c>
      <c r="AL35" s="65" t="s">
        <v>277</v>
      </c>
      <c r="AM35" s="65" t="s">
        <v>283</v>
      </c>
      <c r="AN35" s="65" t="s">
        <v>299</v>
      </c>
      <c r="AO35" s="65" t="s">
        <v>308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712.41547000000003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1434.2372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5034.4049999999997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3372.5039999999999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274.81240000000003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128.48378</v>
      </c>
    </row>
    <row r="43" spans="1:68" x14ac:dyDescent="0.3">
      <c r="A43" s="70" t="s">
        <v>310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311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293</v>
      </c>
      <c r="P44" s="69"/>
      <c r="Q44" s="69"/>
      <c r="R44" s="69"/>
      <c r="S44" s="69"/>
      <c r="T44" s="69"/>
      <c r="V44" s="69" t="s">
        <v>294</v>
      </c>
      <c r="W44" s="69"/>
      <c r="X44" s="69"/>
      <c r="Y44" s="69"/>
      <c r="Z44" s="69"/>
      <c r="AA44" s="69"/>
      <c r="AC44" s="69" t="s">
        <v>281</v>
      </c>
      <c r="AD44" s="69"/>
      <c r="AE44" s="69"/>
      <c r="AF44" s="69"/>
      <c r="AG44" s="69"/>
      <c r="AH44" s="69"/>
      <c r="AJ44" s="69" t="s">
        <v>318</v>
      </c>
      <c r="AK44" s="69"/>
      <c r="AL44" s="69"/>
      <c r="AM44" s="69"/>
      <c r="AN44" s="69"/>
      <c r="AO44" s="69"/>
      <c r="AQ44" s="69" t="s">
        <v>295</v>
      </c>
      <c r="AR44" s="69"/>
      <c r="AS44" s="69"/>
      <c r="AT44" s="69"/>
      <c r="AU44" s="69"/>
      <c r="AV44" s="69"/>
      <c r="AX44" s="69" t="s">
        <v>351</v>
      </c>
      <c r="AY44" s="69"/>
      <c r="AZ44" s="69"/>
      <c r="BA44" s="69"/>
      <c r="BB44" s="69"/>
      <c r="BC44" s="69"/>
      <c r="BE44" s="69" t="s">
        <v>312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345</v>
      </c>
      <c r="C45" s="65" t="s">
        <v>277</v>
      </c>
      <c r="D45" s="65" t="s">
        <v>283</v>
      </c>
      <c r="E45" s="65" t="s">
        <v>299</v>
      </c>
      <c r="F45" s="65" t="s">
        <v>308</v>
      </c>
      <c r="H45" s="65"/>
      <c r="I45" s="65" t="s">
        <v>288</v>
      </c>
      <c r="J45" s="65" t="s">
        <v>277</v>
      </c>
      <c r="K45" s="65" t="s">
        <v>283</v>
      </c>
      <c r="L45" s="65" t="s">
        <v>299</v>
      </c>
      <c r="M45" s="65" t="s">
        <v>350</v>
      </c>
      <c r="O45" s="65"/>
      <c r="P45" s="65" t="s">
        <v>325</v>
      </c>
      <c r="Q45" s="65" t="s">
        <v>277</v>
      </c>
      <c r="R45" s="65" t="s">
        <v>283</v>
      </c>
      <c r="S45" s="65" t="s">
        <v>335</v>
      </c>
      <c r="T45" s="65" t="s">
        <v>322</v>
      </c>
      <c r="V45" s="65"/>
      <c r="W45" s="65" t="s">
        <v>325</v>
      </c>
      <c r="X45" s="65" t="s">
        <v>277</v>
      </c>
      <c r="Y45" s="65" t="s">
        <v>283</v>
      </c>
      <c r="Z45" s="65" t="s">
        <v>299</v>
      </c>
      <c r="AA45" s="65" t="s">
        <v>308</v>
      </c>
      <c r="AC45" s="65"/>
      <c r="AD45" s="65" t="s">
        <v>288</v>
      </c>
      <c r="AE45" s="65" t="s">
        <v>277</v>
      </c>
      <c r="AF45" s="65" t="s">
        <v>283</v>
      </c>
      <c r="AG45" s="65" t="s">
        <v>299</v>
      </c>
      <c r="AH45" s="65" t="s">
        <v>322</v>
      </c>
      <c r="AJ45" s="65"/>
      <c r="AK45" s="65" t="s">
        <v>333</v>
      </c>
      <c r="AL45" s="65" t="s">
        <v>277</v>
      </c>
      <c r="AM45" s="65" t="s">
        <v>283</v>
      </c>
      <c r="AN45" s="65" t="s">
        <v>299</v>
      </c>
      <c r="AO45" s="65" t="s">
        <v>336</v>
      </c>
      <c r="AQ45" s="65"/>
      <c r="AR45" s="65" t="s">
        <v>325</v>
      </c>
      <c r="AS45" s="65" t="s">
        <v>346</v>
      </c>
      <c r="AT45" s="65" t="s">
        <v>283</v>
      </c>
      <c r="AU45" s="65" t="s">
        <v>321</v>
      </c>
      <c r="AV45" s="65" t="s">
        <v>308</v>
      </c>
      <c r="AX45" s="65"/>
      <c r="AY45" s="65" t="s">
        <v>288</v>
      </c>
      <c r="AZ45" s="65" t="s">
        <v>277</v>
      </c>
      <c r="BA45" s="65" t="s">
        <v>283</v>
      </c>
      <c r="BB45" s="65" t="s">
        <v>340</v>
      </c>
      <c r="BC45" s="65" t="s">
        <v>308</v>
      </c>
      <c r="BE45" s="65"/>
      <c r="BF45" s="65" t="s">
        <v>288</v>
      </c>
      <c r="BG45" s="65" t="s">
        <v>277</v>
      </c>
      <c r="BH45" s="65" t="s">
        <v>283</v>
      </c>
      <c r="BI45" s="65" t="s">
        <v>299</v>
      </c>
      <c r="BJ45" s="65" t="s">
        <v>308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18.118501999999999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13.167052999999999</v>
      </c>
      <c r="O46" s="65" t="s">
        <v>326</v>
      </c>
      <c r="P46" s="65">
        <v>600</v>
      </c>
      <c r="Q46" s="65">
        <v>800</v>
      </c>
      <c r="R46" s="65">
        <v>0</v>
      </c>
      <c r="S46" s="65">
        <v>10000</v>
      </c>
      <c r="T46" s="65">
        <v>1884.2936999999999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0.18843064000000001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4.4020413999999999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227.56778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101.72065000000001</v>
      </c>
      <c r="AX46" s="65" t="s">
        <v>319</v>
      </c>
      <c r="AY46" s="65"/>
      <c r="AZ46" s="65"/>
      <c r="BA46" s="65"/>
      <c r="BB46" s="65"/>
      <c r="BC46" s="65"/>
      <c r="BE46" s="65" t="s">
        <v>296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352</v>
      </c>
      <c r="B2" s="61" t="s">
        <v>353</v>
      </c>
      <c r="C2" s="61" t="s">
        <v>320</v>
      </c>
      <c r="D2" s="61">
        <v>50</v>
      </c>
      <c r="E2" s="61">
        <v>2442.4863</v>
      </c>
      <c r="F2" s="61">
        <v>418.13585999999998</v>
      </c>
      <c r="G2" s="61">
        <v>49.478523000000003</v>
      </c>
      <c r="H2" s="61">
        <v>31.346937</v>
      </c>
      <c r="I2" s="61">
        <v>18.131585999999999</v>
      </c>
      <c r="J2" s="61">
        <v>76.474013999999997</v>
      </c>
      <c r="K2" s="61">
        <v>49.971977000000003</v>
      </c>
      <c r="L2" s="61">
        <v>26.502039</v>
      </c>
      <c r="M2" s="61">
        <v>28.732344000000001</v>
      </c>
      <c r="N2" s="61">
        <v>2.9594615000000002</v>
      </c>
      <c r="O2" s="61">
        <v>13.054978</v>
      </c>
      <c r="P2" s="61">
        <v>1107.8788</v>
      </c>
      <c r="Q2" s="61">
        <v>25.582678000000001</v>
      </c>
      <c r="R2" s="61">
        <v>543.1857</v>
      </c>
      <c r="S2" s="61">
        <v>134.93073999999999</v>
      </c>
      <c r="T2" s="61">
        <v>4899.0600000000004</v>
      </c>
      <c r="U2" s="61">
        <v>4.8484406</v>
      </c>
      <c r="V2" s="61">
        <v>19.40615</v>
      </c>
      <c r="W2" s="61">
        <v>278.05038000000002</v>
      </c>
      <c r="X2" s="61">
        <v>110.33167</v>
      </c>
      <c r="Y2" s="61">
        <v>1.7567151999999999</v>
      </c>
      <c r="Z2" s="61">
        <v>1.6891815999999999</v>
      </c>
      <c r="AA2" s="61">
        <v>16.994765999999998</v>
      </c>
      <c r="AB2" s="61">
        <v>1.8960250000000001</v>
      </c>
      <c r="AC2" s="61">
        <v>560.34502999999995</v>
      </c>
      <c r="AD2" s="61">
        <v>13.630070999999999</v>
      </c>
      <c r="AE2" s="61">
        <v>3.6861139999999999</v>
      </c>
      <c r="AF2" s="61">
        <v>1.107977</v>
      </c>
      <c r="AG2" s="61">
        <v>712.41547000000003</v>
      </c>
      <c r="AH2" s="61">
        <v>397.91390000000001</v>
      </c>
      <c r="AI2" s="61">
        <v>314.50155999999998</v>
      </c>
      <c r="AJ2" s="61">
        <v>1434.2372</v>
      </c>
      <c r="AK2" s="61">
        <v>5034.4049999999997</v>
      </c>
      <c r="AL2" s="61">
        <v>274.81240000000003</v>
      </c>
      <c r="AM2" s="61">
        <v>3372.5039999999999</v>
      </c>
      <c r="AN2" s="61">
        <v>128.48378</v>
      </c>
      <c r="AO2" s="61">
        <v>18.118501999999999</v>
      </c>
      <c r="AP2" s="61">
        <v>15.331484</v>
      </c>
      <c r="AQ2" s="61">
        <v>2.7870170000000001</v>
      </c>
      <c r="AR2" s="61">
        <v>13.167052999999999</v>
      </c>
      <c r="AS2" s="61">
        <v>1884.2936999999999</v>
      </c>
      <c r="AT2" s="61">
        <v>0.18843064000000001</v>
      </c>
      <c r="AU2" s="61">
        <v>4.4020413999999999</v>
      </c>
      <c r="AV2" s="61">
        <v>227.56778</v>
      </c>
      <c r="AW2" s="61">
        <v>101.72065000000001</v>
      </c>
      <c r="AX2" s="61">
        <v>0.12538096000000001</v>
      </c>
      <c r="AY2" s="61">
        <v>0.88237136999999999</v>
      </c>
      <c r="AZ2" s="61">
        <v>272.76670000000001</v>
      </c>
      <c r="BA2" s="61">
        <v>38.532110000000003</v>
      </c>
      <c r="BB2" s="61">
        <v>12.694414</v>
      </c>
      <c r="BC2" s="61">
        <v>12.84712</v>
      </c>
      <c r="BD2" s="61">
        <v>12.978165000000001</v>
      </c>
      <c r="BE2" s="61">
        <v>0.68700503999999996</v>
      </c>
      <c r="BF2" s="61">
        <v>4.0028389999999998</v>
      </c>
      <c r="BG2" s="61">
        <v>2.7754896000000001E-3</v>
      </c>
      <c r="BH2" s="61">
        <v>5.4605293999999999E-2</v>
      </c>
      <c r="BI2" s="61">
        <v>4.2997411999999999E-2</v>
      </c>
      <c r="BJ2" s="61">
        <v>0.15068156999999999</v>
      </c>
      <c r="BK2" s="61">
        <v>2.1349920000000001E-4</v>
      </c>
      <c r="BL2" s="61">
        <v>0.42916343000000001</v>
      </c>
      <c r="BM2" s="61">
        <v>3.1361618</v>
      </c>
      <c r="BN2" s="61">
        <v>0.73775785999999999</v>
      </c>
      <c r="BO2" s="61">
        <v>48.448031999999998</v>
      </c>
      <c r="BP2" s="61">
        <v>7.5929900000000004</v>
      </c>
      <c r="BQ2" s="61">
        <v>15.988887999999999</v>
      </c>
      <c r="BR2" s="61">
        <v>59.021320000000003</v>
      </c>
      <c r="BS2" s="61">
        <v>29.553818</v>
      </c>
      <c r="BT2" s="61">
        <v>9.0569120000000005</v>
      </c>
      <c r="BU2" s="61">
        <v>7.8230069999999999E-2</v>
      </c>
      <c r="BV2" s="61">
        <v>3.162003E-2</v>
      </c>
      <c r="BW2" s="61">
        <v>0.63853459999999995</v>
      </c>
      <c r="BX2" s="61">
        <v>0.98820909999999995</v>
      </c>
      <c r="BY2" s="61">
        <v>0.11751241</v>
      </c>
      <c r="BZ2" s="61">
        <v>1.3322474999999999E-3</v>
      </c>
      <c r="CA2" s="61">
        <v>0.78251859999999995</v>
      </c>
      <c r="CB2" s="61">
        <v>1.7689050000000001E-2</v>
      </c>
      <c r="CC2" s="61">
        <v>0.14398511</v>
      </c>
      <c r="CD2" s="61">
        <v>1.0791337000000001</v>
      </c>
      <c r="CE2" s="61">
        <v>8.1921809999999998E-2</v>
      </c>
      <c r="CF2" s="61">
        <v>0.17208747999999999</v>
      </c>
      <c r="CG2" s="61">
        <v>4.9500000000000003E-7</v>
      </c>
      <c r="CH2" s="61">
        <v>2.2389217999999999E-2</v>
      </c>
      <c r="CI2" s="61">
        <v>6.3704499999999997E-3</v>
      </c>
      <c r="CJ2" s="61">
        <v>2.5057391999999998</v>
      </c>
      <c r="CK2" s="61">
        <v>2.0659830000000001E-2</v>
      </c>
      <c r="CL2" s="61">
        <v>0.85739620000000005</v>
      </c>
      <c r="CM2" s="61">
        <v>2.7164920000000001</v>
      </c>
      <c r="CN2" s="61">
        <v>2577.4692</v>
      </c>
      <c r="CO2" s="61">
        <v>4478.7847000000002</v>
      </c>
      <c r="CP2" s="61">
        <v>2010.1427000000001</v>
      </c>
      <c r="CQ2" s="61">
        <v>915.46857</v>
      </c>
      <c r="CR2" s="61">
        <v>454.73978</v>
      </c>
      <c r="CS2" s="61">
        <v>672.87159999999994</v>
      </c>
      <c r="CT2" s="61">
        <v>2522.0608000000002</v>
      </c>
      <c r="CU2" s="61">
        <v>1409.4867999999999</v>
      </c>
      <c r="CV2" s="61">
        <v>2162.3132000000001</v>
      </c>
      <c r="CW2" s="61">
        <v>1471.9601</v>
      </c>
      <c r="CX2" s="61">
        <v>432.57654000000002</v>
      </c>
      <c r="CY2" s="61">
        <v>3467.7121999999999</v>
      </c>
      <c r="CZ2" s="61">
        <v>1473.9380000000001</v>
      </c>
      <c r="DA2" s="61">
        <v>3451.7226999999998</v>
      </c>
      <c r="DB2" s="61">
        <v>3619.6633000000002</v>
      </c>
      <c r="DC2" s="61">
        <v>4665.8109999999997</v>
      </c>
      <c r="DD2" s="61">
        <v>7864.9066999999995</v>
      </c>
      <c r="DE2" s="61">
        <v>1281.2974999999999</v>
      </c>
      <c r="DF2" s="61">
        <v>4656.5736999999999</v>
      </c>
      <c r="DG2" s="61">
        <v>1790.9010000000001</v>
      </c>
      <c r="DH2" s="61">
        <v>57.446795999999999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38.532110000000003</v>
      </c>
      <c r="B6">
        <f>BB2</f>
        <v>12.694414</v>
      </c>
      <c r="C6">
        <f>BC2</f>
        <v>12.84712</v>
      </c>
      <c r="D6">
        <f>BD2</f>
        <v>12.978165000000001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25977</v>
      </c>
      <c r="C2" s="56">
        <f ca="1">YEAR(TODAY())-YEAR(B2)+IF(TODAY()&gt;=DATE(YEAR(TODAY()),MONTH(B2),DAY(B2)),0,-1)</f>
        <v>50</v>
      </c>
      <c r="E2" s="52">
        <v>163.5</v>
      </c>
      <c r="F2" s="53" t="s">
        <v>275</v>
      </c>
      <c r="G2" s="52">
        <v>57.6</v>
      </c>
      <c r="H2" s="51" t="s">
        <v>40</v>
      </c>
      <c r="I2" s="72">
        <f>ROUND(G3/E3^2,1)</f>
        <v>21.5</v>
      </c>
    </row>
    <row r="3" spans="1:9" x14ac:dyDescent="0.3">
      <c r="E3" s="51">
        <f>E2/100</f>
        <v>1.635</v>
      </c>
      <c r="F3" s="51" t="s">
        <v>39</v>
      </c>
      <c r="G3" s="51">
        <f>G2</f>
        <v>57.6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44313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김경아, ID : H1900687)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01일 10:13:46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44313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50</v>
      </c>
      <c r="G12" s="137"/>
      <c r="H12" s="137"/>
      <c r="I12" s="137"/>
      <c r="K12" s="128">
        <f>'개인정보 및 신체계측 입력'!E2</f>
        <v>163.5</v>
      </c>
      <c r="L12" s="129"/>
      <c r="M12" s="122">
        <f>'개인정보 및 신체계측 입력'!G2</f>
        <v>57.6</v>
      </c>
      <c r="N12" s="123"/>
      <c r="O12" s="118" t="s">
        <v>270</v>
      </c>
      <c r="P12" s="112"/>
      <c r="Q12" s="115">
        <f>'개인정보 및 신체계측 입력'!I2</f>
        <v>21.5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김경아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76.850999999999999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9.0939999999999994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14.055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11.3</v>
      </c>
      <c r="L72" s="36" t="s">
        <v>52</v>
      </c>
      <c r="M72" s="36">
        <f>ROUND('DRIs DATA'!K8,1)</f>
        <v>4.3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72.42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161.72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110.33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126.4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89.05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335.63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181.19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2021-09-01T04:17:35Z</dcterms:modified>
</cp:coreProperties>
</file>