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<sst xmlns="http://schemas.openxmlformats.org/spreadsheetml/2006/main" count="692" uniqueCount="338">
  <si>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</si>
  <si>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</si>
  <si>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</si>
  <si>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</si>
  <si>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</si>
  <si>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</si>
  <si>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</si>
  <si>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</si>
  <si>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</si>
  <si>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</si>
  <si>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</si>
  <si>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</si>
  <si>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</si>
  <si>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</si>
  <si>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</si>
  <si>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</si>
  <si>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</si>
  <si>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</si>
  <si>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</si>
  <si>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</si>
  <si>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</si>
  <si>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</si>
  <si>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</si>
  <si>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</si>
  <si>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</si>
  <si>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</si>
  <si>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</si>
  <si>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</si>
  <si>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</si>
  <si>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</si>
  <si>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</si>
  <si>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</si>
  <si>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</si>
  <si>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</si>
  <si>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</si>
  <si>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</si>
  <si>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</si>
  <si>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</si>
  <si>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</si>
  <si>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</si>
  <si>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</si>
  <si>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</si>
  <si>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</si>
  <si>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</si>
  <si>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</si>
  <si>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</si>
  <si>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</si>
  <si>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</si>
  <si>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</si>
  <si>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</si>
  <si>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</si>
  <si>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</si>
  <si>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</si>
  <si>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</si>
  <si>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</si>
  <si>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</si>
  <si>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</si>
  <si>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</si>
  <si>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</si>
  <si>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</si>
  <si>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</si>
  <si>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</si>
  <si>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</si>
  <si>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</si>
  <si>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</si>
  <si>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</si>
  <si>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</si>
  <si>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</si>
  <si>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</si>
  <si>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</si>
  <si>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</si>
  <si>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</si>
  <si>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</si>
  <si>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</si>
  <si>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</si>
  <si>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</si>
  <si>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</si>
  <si>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</si>
  <si>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</si>
  <si>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</si>
  <si>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</si>
  <si>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</si>
  <si>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</si>
  <si>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</si>
  <si>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</si>
  <si>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</si>
  <si>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</si>
  <si>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</si>
  <si>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</si>
  <si>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</si>
  <si>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</si>
  <si>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</si>
  <si>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</si>
  <si>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</si>
  <si>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</si>
  <si>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</si>
  <si>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</si>
  <si>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</si>
  <si>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</si>
  <si>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</si>
  <si>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</si>
  <si>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</si>
  <si>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</si>
  <si>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</si>
  <si>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</si>
  <si>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</si>
  <si>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</si>
  <si>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</si>
  <si>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</si>
  <si>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</si>
  <si>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</si>
  <si>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</si>
  <si>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</si>
  <si>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</si>
  <si>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</si>
  <si>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</si>
  <si>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</si>
  <si>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</si>
  <si>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</si>
  <si>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</si>
  <si>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</si>
  <si>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</si>
  <si>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</si>
  <si>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</si>
  <si>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</si>
  <si>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</si>
  <si>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</si>
  <si>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</si>
  <si>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</si>
  <si>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</si>
  <si>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</si>
  <si>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</si>
  <si>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</si>
  <si>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</si>
  <si>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</si>
  <si>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</si>
  <si>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</si>
  <si>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</si>
  <si>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</si>
  <si>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</si>
  <si>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</si>
  <si>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</si>
  <si>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</si>
  <si>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</si>
  <si>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</si>
  <si>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</si>
  <si>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</si>
  <si>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</si>
  <si>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</si>
  <si>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</si>
  <si>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</si>
  <si>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</si>
  <si>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</si>
  <si>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</si>
  <si>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</si>
  <si>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</si>
  <si>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</si>
  <si>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</si>
  <si>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</si>
  <si>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</si>
  <si>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</si>
  <si>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</si>
  <si>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</si>
  <si>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</si>
  <si>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</si>
  <si>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</si>
  <si>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</si>
  <si>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</si>
  <si>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</si>
  <si>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</si>
  <si>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</si>
  <si>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</si>
  <si>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</si>
  <si>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</si>
  <si>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</si>
  <si>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</si>
  <si>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</si>
  <si>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</si>
  <si>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</si>
  <si>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</si>
  <si>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</si>
  <si>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</si>
  <si>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</si>
  <si>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</si>
  <si>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</si>
  <si>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</si>
  <si>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</si>
  <si>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</si>
  <si>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</si>
  <si>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</si>
  <si>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</si>
  <si>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</si>
  <si>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</si>
  <si>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</si>
  <si>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</si>
  <si>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</si>
  <si>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</si>
  <si>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</si>
  <si>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</si>
  <si>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</si>
  <si>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</si>
  <si>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</si>
  <si>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</si>
  <si>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</si>
  <si>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</si>
  <si>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</si>
  <si>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</si>
  <si>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</si>
  <si>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</si>
  <si>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</si>
  <si>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</si>
  <si>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</si>
  <si>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</si>
  <si>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</si>
  <si>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</si>
  <si>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</si>
  <si>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</si>
  <si>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</si>
  <si>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</si>
  <si>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</si>
  <si>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</si>
  <si>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</si>
  <si>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</si>
  <si>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</si>
  <si>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</si>
  <si>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</si>
  <si>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</si>
  <si>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</si>
  <si>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</si>
  <si>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</si>
  <si>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</si>
  <si>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</si>
  <si>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</si>
  <si>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</si>
  <si>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</si>
  <si>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</si>
  <si>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</si>
  <si>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</si>
  <si>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</si>
  <si>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</si>
  <si>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</si>
  <si>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</si>
  <si>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</si>
  <si>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</si>
  <si>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</si>
  <si>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</si>
  <si>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</si>
  <si>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</si>
  <si>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</si>
  <si>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</si>
  <si>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</si>
  <si>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</si>
  <si>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</si>
  <si>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</si>
  <si>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</si>
  <si>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</si>
  <si>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</si>
  <si>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</si>
  <si>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</si>
  <si>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</si>
  <si>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</si>
  <si>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</si>
  <si>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</si>
  <si>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</si>
  <si>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</si>
  <si>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</si>
  <si>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</si>
  <si>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</si>
  <si>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</si>
  <si>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</si>
  <si>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</si>
  <si>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</si>
  <si>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</si>
  <si>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</si>
  <si>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</si>
  <si>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</si>
  <si>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비타민D</t>
    <phoneticPr fontId="1" type="noConversion"/>
  </si>
  <si>
    <t>비타민B12</t>
    <phoneticPr fontId="1" type="noConversion"/>
  </si>
  <si>
    <t>식이섬유</t>
    <phoneticPr fontId="1" type="noConversion"/>
  </si>
  <si>
    <t>열량영양소</t>
    <phoneticPr fontId="1" type="noConversion"/>
  </si>
  <si>
    <t>필요추정량</t>
    <phoneticPr fontId="1" type="noConversion"/>
  </si>
  <si>
    <t>지방</t>
    <phoneticPr fontId="1" type="noConversion"/>
  </si>
  <si>
    <t>비타민E</t>
    <phoneticPr fontId="1" type="noConversion"/>
  </si>
  <si>
    <t>티아민</t>
    <phoneticPr fontId="1" type="noConversion"/>
  </si>
  <si>
    <t>니아신</t>
    <phoneticPr fontId="1" type="noConversion"/>
  </si>
  <si>
    <t>다량 무기질</t>
    <phoneticPr fontId="1" type="noConversion"/>
  </si>
  <si>
    <t>인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</si>
  <si>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</si>
  <si>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</si>
  <si>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</si>
  <si>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</si>
  <si>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</si>
  <si>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</si>
  <si>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</si>
  <si>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</si>
  <si>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비타민B6</t>
    <phoneticPr fontId="1" type="noConversion"/>
  </si>
  <si>
    <t>엽산</t>
    <phoneticPr fontId="1" type="noConversion"/>
  </si>
  <si>
    <t>평균필요량</t>
    <phoneticPr fontId="1" type="noConversion"/>
  </si>
  <si>
    <t>섭취량</t>
    <phoneticPr fontId="1" type="noConversion"/>
  </si>
  <si>
    <t>충분섭취량</t>
    <phoneticPr fontId="1" type="noConversion"/>
  </si>
  <si>
    <t>칼륨</t>
    <phoneticPr fontId="1" type="noConversion"/>
  </si>
  <si>
    <t>미량 무기질</t>
    <phoneticPr fontId="1" type="noConversion"/>
  </si>
  <si>
    <t>크롬</t>
    <phoneticPr fontId="1" type="noConversion"/>
  </si>
  <si>
    <t>구리(ug/일)</t>
    <phoneticPr fontId="1" type="noConversion"/>
  </si>
  <si>
    <t>정보</t>
    <phoneticPr fontId="1" type="noConversion"/>
  </si>
  <si>
    <t>(설문지 : FFQ 95문항 설문지, 사용자 : 조숙자, ID : H1900690)</t>
  </si>
  <si>
    <t>출력시각</t>
    <phoneticPr fontId="1" type="noConversion"/>
  </si>
  <si>
    <t>2021년 08월 10일 13:57:34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</si>
  <si>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</si>
  <si>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</si>
  <si>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</si>
  <si>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탄수화물</t>
    <phoneticPr fontId="1" type="noConversion"/>
  </si>
  <si>
    <t>n-6불포화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</si>
  <si>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</si>
  <si>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</si>
  <si>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</si>
  <si>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</si>
  <si>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</si>
  <si>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비타민A(μg RAE/일)</t>
    <phoneticPr fontId="1" type="noConversion"/>
  </si>
  <si>
    <t>리보플라빈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</si>
  <si>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</si>
  <si>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</si>
  <si>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</si>
  <si>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</si>
  <si>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</si>
  <si>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</si>
  <si>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</si>
  <si>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</si>
  <si>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</si>
  <si>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</si>
  <si>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</si>
  <si>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</si>
  <si>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</si>
  <si>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</si>
  <si>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</si>
  <si>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H1900690</t>
  </si>
  <si>
    <t>조숙자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</si>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</sst>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58.110866999999999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93648"/>
        <c:axId val="515590120"/>
      </c:barChart>
      <c:catAx>
        <c:axId val="51559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90120"/>
        <c:crosses val="autoZero"/>
        <c:auto val="1"/>
        <c:lblAlgn val="ctr"/>
        <c:lblOffset val="100"/>
        <c:noMultiLvlLbl val="0"/>
      </c:catAx>
      <c:valAx>
        <c:axId val="515590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9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1.4319282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898824"/>
        <c:axId val="643900000"/>
      </c:barChart>
      <c:catAx>
        <c:axId val="64389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00000"/>
        <c:crosses val="autoZero"/>
        <c:auto val="1"/>
        <c:lblAlgn val="ctr"/>
        <c:lblOffset val="100"/>
        <c:noMultiLvlLbl val="0"/>
      </c:catAx>
      <c:valAx>
        <c:axId val="64390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89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0.47963980000000001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1568"/>
        <c:axId val="643901960"/>
      </c:barChart>
      <c:catAx>
        <c:axId val="64390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01960"/>
        <c:crosses val="autoZero"/>
        <c:auto val="1"/>
        <c:lblAlgn val="ctr"/>
        <c:lblOffset val="100"/>
        <c:noMultiLvlLbl val="0"/>
      </c:catAx>
      <c:valAx>
        <c:axId val="64390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1084.2654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3528"/>
        <c:axId val="643915680"/>
      </c:barChart>
      <c:catAx>
        <c:axId val="64390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5680"/>
        <c:crosses val="autoZero"/>
        <c:auto val="1"/>
        <c:lblAlgn val="ctr"/>
        <c:lblOffset val="100"/>
        <c:noMultiLvlLbl val="0"/>
      </c:catAx>
      <c:valAx>
        <c:axId val="64391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2818.5902999999998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4704"/>
        <c:axId val="643913328"/>
      </c:barChart>
      <c:catAx>
        <c:axId val="64390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3328"/>
        <c:crosses val="autoZero"/>
        <c:auto val="1"/>
        <c:lblAlgn val="ctr"/>
        <c:lblOffset val="100"/>
        <c:noMultiLvlLbl val="0"/>
      </c:catAx>
      <c:valAx>
        <c:axId val="6439133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47.715232999999998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5096"/>
        <c:axId val="643910976"/>
      </c:barChart>
      <c:catAx>
        <c:axId val="64390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0976"/>
        <c:crosses val="autoZero"/>
        <c:auto val="1"/>
        <c:lblAlgn val="ctr"/>
        <c:lblOffset val="100"/>
        <c:noMultiLvlLbl val="0"/>
      </c:catAx>
      <c:valAx>
        <c:axId val="64391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92.288894999999997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10192"/>
        <c:axId val="643914896"/>
      </c:barChart>
      <c:catAx>
        <c:axId val="64391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4896"/>
        <c:crosses val="autoZero"/>
        <c:auto val="1"/>
        <c:lblAlgn val="ctr"/>
        <c:lblOffset val="100"/>
        <c:noMultiLvlLbl val="0"/>
      </c:catAx>
      <c:valAx>
        <c:axId val="64391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11.110003000000001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7840"/>
        <c:axId val="643907448"/>
      </c:barChart>
      <c:catAx>
        <c:axId val="64390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07448"/>
        <c:crosses val="autoZero"/>
        <c:auto val="1"/>
        <c:lblAlgn val="ctr"/>
        <c:lblOffset val="100"/>
        <c:noMultiLvlLbl val="0"/>
      </c:catAx>
      <c:valAx>
        <c:axId val="643907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423.5446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9408"/>
        <c:axId val="643905488"/>
      </c:barChart>
      <c:catAx>
        <c:axId val="64390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05488"/>
        <c:crosses val="autoZero"/>
        <c:auto val="1"/>
        <c:lblAlgn val="ctr"/>
        <c:lblOffset val="100"/>
        <c:noMultiLvlLbl val="0"/>
      </c:catAx>
      <c:valAx>
        <c:axId val="6439054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6.1439546000000003E-3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15288"/>
        <c:axId val="643914112"/>
      </c:barChart>
      <c:catAx>
        <c:axId val="643915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4112"/>
        <c:crosses val="autoZero"/>
        <c:auto val="1"/>
        <c:lblAlgn val="ctr"/>
        <c:lblOffset val="100"/>
        <c:noMultiLvlLbl val="0"/>
      </c:catAx>
      <c:valAx>
        <c:axId val="64391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4.2383600000000001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5880"/>
        <c:axId val="643912936"/>
      </c:barChart>
      <c:catAx>
        <c:axId val="64390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2936"/>
        <c:crosses val="autoZero"/>
        <c:auto val="1"/>
        <c:lblAlgn val="ctr"/>
        <c:lblOffset val="100"/>
        <c:noMultiLvlLbl val="0"/>
      </c:catAx>
      <c:valAx>
        <c:axId val="64391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22.80021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92080"/>
        <c:axId val="515593256"/>
      </c:barChart>
      <c:catAx>
        <c:axId val="51559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93256"/>
        <c:crosses val="autoZero"/>
        <c:auto val="1"/>
        <c:lblAlgn val="ctr"/>
        <c:lblOffset val="100"/>
        <c:noMultiLvlLbl val="0"/>
      </c:catAx>
      <c:valAx>
        <c:axId val="515593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9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229.68559999999999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8624"/>
        <c:axId val="643914504"/>
      </c:barChart>
      <c:catAx>
        <c:axId val="64390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4504"/>
        <c:crosses val="autoZero"/>
        <c:auto val="1"/>
        <c:lblAlgn val="ctr"/>
        <c:lblOffset val="100"/>
        <c:noMultiLvlLbl val="0"/>
      </c:catAx>
      <c:valAx>
        <c:axId val="643914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83.697640000000007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3920"/>
        <c:axId val="643913720"/>
      </c:barChart>
      <c:catAx>
        <c:axId val="64390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3720"/>
        <c:crosses val="autoZero"/>
        <c:auto val="1"/>
        <c:lblAlgn val="ctr"/>
        <c:lblOffset val="100"/>
        <c:noMultiLvlLbl val="0"/>
      </c:catAx>
      <c:valAx>
        <c:axId val="64391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4.1310000000000002</c:v>
                </c:pt>
                <c:pt idx="1">
                  <c:v>8.4719999999999995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3904312"/>
        <c:axId val="643910584"/>
      </c:barChart>
      <c:catAx>
        <c:axId val="64390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0584"/>
        <c:crosses val="autoZero"/>
        <c:auto val="1"/>
        <c:lblAlgn val="ctr"/>
        <c:lblOffset val="100"/>
        <c:noMultiLvlLbl val="0"/>
      </c:catAx>
      <c:valAx>
        <c:axId val="643910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5.1075239999999997</c:v>
                </c:pt>
                <c:pt idx="1">
                  <c:v>6.5127839999999999</c:v>
                </c:pt>
                <c:pt idx="2">
                  <c:v>6.8399815999999998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391.27767999999998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19208"/>
        <c:axId val="643919600"/>
      </c:barChart>
      <c:catAx>
        <c:axId val="64391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9600"/>
        <c:crosses val="autoZero"/>
        <c:auto val="1"/>
        <c:lblAlgn val="ctr"/>
        <c:lblOffset val="100"/>
        <c:noMultiLvlLbl val="0"/>
      </c:catAx>
      <c:valAx>
        <c:axId val="643919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13.463691000000001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16856"/>
        <c:axId val="643917640"/>
      </c:barChart>
      <c:catAx>
        <c:axId val="64391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7640"/>
        <c:crosses val="autoZero"/>
        <c:auto val="1"/>
        <c:lblAlgn val="ctr"/>
        <c:lblOffset val="100"/>
        <c:noMultiLvlLbl val="0"/>
      </c:catAx>
      <c:valAx>
        <c:axId val="643917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82.997</c:v>
                </c:pt>
                <c:pt idx="1">
                  <c:v>5.1550000000000002</c:v>
                </c:pt>
                <c:pt idx="2">
                  <c:v>11.848000000000001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3919992"/>
        <c:axId val="643921168"/>
      </c:barChart>
      <c:catAx>
        <c:axId val="64391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21168"/>
        <c:crosses val="autoZero"/>
        <c:auto val="1"/>
        <c:lblAlgn val="ctr"/>
        <c:lblOffset val="100"/>
        <c:noMultiLvlLbl val="0"/>
      </c:catAx>
      <c:valAx>
        <c:axId val="64392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2119.0956999999999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18424"/>
        <c:axId val="643922344"/>
      </c:barChart>
      <c:catAx>
        <c:axId val="64391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22344"/>
        <c:crosses val="autoZero"/>
        <c:auto val="1"/>
        <c:lblAlgn val="ctr"/>
        <c:lblOffset val="100"/>
        <c:noMultiLvlLbl val="0"/>
      </c:catAx>
      <c:valAx>
        <c:axId val="643922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8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131.33461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16464"/>
        <c:axId val="643923520"/>
      </c:barChart>
      <c:catAx>
        <c:axId val="64391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23520"/>
        <c:crosses val="autoZero"/>
        <c:auto val="1"/>
        <c:lblAlgn val="ctr"/>
        <c:lblOffset val="100"/>
        <c:noMultiLvlLbl val="0"/>
      </c:catAx>
      <c:valAx>
        <c:axId val="643923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371.56209999999999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18816"/>
        <c:axId val="643920384"/>
      </c:barChart>
      <c:catAx>
        <c:axId val="64391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20384"/>
        <c:crosses val="autoZero"/>
        <c:auto val="1"/>
        <c:lblAlgn val="ctr"/>
        <c:lblOffset val="100"/>
        <c:noMultiLvlLbl val="0"/>
      </c:catAx>
      <c:valAx>
        <c:axId val="64392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1.8951287999999999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95216"/>
        <c:axId val="515596784"/>
      </c:barChart>
      <c:catAx>
        <c:axId val="51559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96784"/>
        <c:crosses val="autoZero"/>
        <c:auto val="1"/>
        <c:lblAlgn val="ctr"/>
        <c:lblOffset val="100"/>
        <c:noMultiLvlLbl val="0"/>
      </c:catAx>
      <c:valAx>
        <c:axId val="51559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9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4228.8149999999996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610968"/>
        <c:axId val="633612144"/>
      </c:barChart>
      <c:catAx>
        <c:axId val="63361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612144"/>
        <c:crosses val="autoZero"/>
        <c:auto val="1"/>
        <c:lblAlgn val="ctr"/>
        <c:lblOffset val="100"/>
        <c:noMultiLvlLbl val="0"/>
      </c:catAx>
      <c:valAx>
        <c:axId val="63361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61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12.190287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613712"/>
        <c:axId val="633611752"/>
      </c:barChart>
      <c:catAx>
        <c:axId val="63361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611752"/>
        <c:crosses val="autoZero"/>
        <c:auto val="1"/>
        <c:lblAlgn val="ctr"/>
        <c:lblOffset val="100"/>
        <c:noMultiLvlLbl val="0"/>
      </c:catAx>
      <c:valAx>
        <c:axId val="633611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61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1.6307335999999999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610576"/>
        <c:axId val="633613320"/>
      </c:barChart>
      <c:catAx>
        <c:axId val="63361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613320"/>
        <c:crosses val="autoZero"/>
        <c:auto val="1"/>
        <c:lblAlgn val="ctr"/>
        <c:lblOffset val="100"/>
        <c:noMultiLvlLbl val="0"/>
      </c:catAx>
      <c:valAx>
        <c:axId val="633613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61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198.92589000000001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596000"/>
        <c:axId val="515597960"/>
      </c:barChart>
      <c:catAx>
        <c:axId val="51559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597960"/>
        <c:crosses val="autoZero"/>
        <c:auto val="1"/>
        <c:lblAlgn val="ctr"/>
        <c:lblOffset val="100"/>
        <c:noMultiLvlLbl val="0"/>
      </c:catAx>
      <c:valAx>
        <c:axId val="515597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59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0.9327588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892944"/>
        <c:axId val="643892552"/>
      </c:barChart>
      <c:catAx>
        <c:axId val="64389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892552"/>
        <c:crosses val="autoZero"/>
        <c:auto val="1"/>
        <c:lblAlgn val="ctr"/>
        <c:lblOffset val="100"/>
        <c:noMultiLvlLbl val="0"/>
      </c:catAx>
      <c:valAx>
        <c:axId val="643892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89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14.616158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899608"/>
        <c:axId val="643892160"/>
      </c:barChart>
      <c:catAx>
        <c:axId val="64389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892160"/>
        <c:crosses val="autoZero"/>
        <c:auto val="1"/>
        <c:lblAlgn val="ctr"/>
        <c:lblOffset val="100"/>
        <c:noMultiLvlLbl val="0"/>
      </c:catAx>
      <c:valAx>
        <c:axId val="64389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89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1.6307335999999999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894120"/>
        <c:axId val="643894904"/>
      </c:barChart>
      <c:catAx>
        <c:axId val="64389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894904"/>
        <c:crosses val="autoZero"/>
        <c:auto val="1"/>
        <c:lblAlgn val="ctr"/>
        <c:lblOffset val="100"/>
        <c:noMultiLvlLbl val="0"/>
      </c:catAx>
      <c:valAx>
        <c:axId val="643894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89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485.57190000000003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896864"/>
        <c:axId val="643893728"/>
      </c:barChart>
      <c:catAx>
        <c:axId val="64389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893728"/>
        <c:crosses val="autoZero"/>
        <c:auto val="1"/>
        <c:lblAlgn val="ctr"/>
        <c:lblOffset val="100"/>
        <c:noMultiLvlLbl val="0"/>
      </c:catAx>
      <c:valAx>
        <c:axId val="64389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89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5.3095379999999999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897256"/>
        <c:axId val="643898040"/>
      </c:barChart>
      <c:catAx>
        <c:axId val="64389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898040"/>
        <c:crosses val="autoZero"/>
        <c:auto val="1"/>
        <c:lblAlgn val="ctr"/>
        <c:lblOffset val="100"/>
        <c:noMultiLvlLbl val="0"/>
      </c:catAx>
      <c:valAx>
        <c:axId val="64389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89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조숙자, ID : H1900690)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10일 13:57:34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2119.0956999999999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58.110866999999999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22.80021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82.997</v>
      </c>
      <c r="G8" s="59">
        <f>'DRIs DATA 입력'!G8</f>
        <v>5.1550000000000002</v>
      </c>
      <c r="H8" s="59">
        <f>'DRIs DATA 입력'!H8</f>
        <v>11.848000000000001</v>
      </c>
      <c r="I8" s="46"/>
      <c r="J8" s="59" t="s">
        <v>215</v>
      </c>
      <c r="K8" s="59">
        <f>'DRIs DATA 입력'!K8</f>
        <v>4.1310000000000002</v>
      </c>
      <c r="L8" s="59">
        <f>'DRIs DATA 입력'!L8</f>
        <v>8.4719999999999995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391.27767999999998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13.463691000000001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1.8951287999999999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198.92589000000001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131.33461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1.6458980000000001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0.9327588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14.616158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1.6307335999999999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485.57190000000003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5.3095379999999999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1.4319282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0.47963980000000001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371.56209999999999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1084.2654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4228.8149999999996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2818.5902999999998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47.715232999999998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92.288894999999997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12.190287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11.110003000000001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423.5446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6.1439546000000003E-3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4.2383600000000001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229.68559999999999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83.697640000000007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7" sqref="L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304</v>
      </c>
      <c r="B1" s="61" t="s">
        <v>305</v>
      </c>
      <c r="G1" s="62" t="s">
        <v>306</v>
      </c>
      <c r="H1" s="61" t="s">
        <v>307</v>
      </c>
    </row>
    <row r="3" spans="1:27" x14ac:dyDescent="0.3">
      <c r="A3" s="71" t="s">
        <v>308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309</v>
      </c>
      <c r="B4" s="69"/>
      <c r="C4" s="69"/>
      <c r="E4" s="66" t="s">
        <v>279</v>
      </c>
      <c r="F4" s="67"/>
      <c r="G4" s="67"/>
      <c r="H4" s="68"/>
      <c r="J4" s="66" t="s">
        <v>310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278</v>
      </c>
      <c r="V4" s="69"/>
      <c r="W4" s="69"/>
      <c r="X4" s="69"/>
      <c r="Y4" s="69"/>
      <c r="Z4" s="69"/>
    </row>
    <row r="5" spans="1:27" x14ac:dyDescent="0.3">
      <c r="A5" s="65"/>
      <c r="B5" s="65" t="s">
        <v>280</v>
      </c>
      <c r="C5" s="65" t="s">
        <v>298</v>
      </c>
      <c r="E5" s="65"/>
      <c r="F5" s="65" t="s">
        <v>311</v>
      </c>
      <c r="G5" s="65" t="s">
        <v>281</v>
      </c>
      <c r="H5" s="65" t="s">
        <v>45</v>
      </c>
      <c r="J5" s="65"/>
      <c r="K5" s="65" t="s">
        <v>287</v>
      </c>
      <c r="L5" s="65" t="s">
        <v>312</v>
      </c>
      <c r="N5" s="65"/>
      <c r="O5" s="65" t="s">
        <v>297</v>
      </c>
      <c r="P5" s="65" t="s">
        <v>288</v>
      </c>
      <c r="Q5" s="65" t="s">
        <v>299</v>
      </c>
      <c r="R5" s="65" t="s">
        <v>313</v>
      </c>
      <c r="S5" s="65" t="s">
        <v>298</v>
      </c>
      <c r="U5" s="65"/>
      <c r="V5" s="65" t="s">
        <v>297</v>
      </c>
      <c r="W5" s="65" t="s">
        <v>288</v>
      </c>
      <c r="X5" s="65" t="s">
        <v>299</v>
      </c>
      <c r="Y5" s="65" t="s">
        <v>313</v>
      </c>
      <c r="Z5" s="65" t="s">
        <v>298</v>
      </c>
    </row>
    <row r="6" spans="1:27" x14ac:dyDescent="0.3">
      <c r="A6" s="65" t="s">
        <v>309</v>
      </c>
      <c r="B6" s="65">
        <v>1600</v>
      </c>
      <c r="C6" s="65">
        <v>2119.0956999999999</v>
      </c>
      <c r="E6" s="65" t="s">
        <v>314</v>
      </c>
      <c r="F6" s="65">
        <v>55</v>
      </c>
      <c r="G6" s="65">
        <v>15</v>
      </c>
      <c r="H6" s="65">
        <v>7</v>
      </c>
      <c r="J6" s="65" t="s">
        <v>314</v>
      </c>
      <c r="K6" s="65">
        <v>0.1</v>
      </c>
      <c r="L6" s="65">
        <v>4</v>
      </c>
      <c r="N6" s="65" t="s">
        <v>289</v>
      </c>
      <c r="O6" s="65">
        <v>40</v>
      </c>
      <c r="P6" s="65">
        <v>45</v>
      </c>
      <c r="Q6" s="65">
        <v>0</v>
      </c>
      <c r="R6" s="65">
        <v>0</v>
      </c>
      <c r="S6" s="65">
        <v>58.110866999999999</v>
      </c>
      <c r="U6" s="65" t="s">
        <v>315</v>
      </c>
      <c r="V6" s="65">
        <v>0</v>
      </c>
      <c r="W6" s="65">
        <v>0</v>
      </c>
      <c r="X6" s="65">
        <v>20</v>
      </c>
      <c r="Y6" s="65">
        <v>0</v>
      </c>
      <c r="Z6" s="65">
        <v>22.80021</v>
      </c>
    </row>
    <row r="7" spans="1:27" x14ac:dyDescent="0.3">
      <c r="E7" s="65" t="s">
        <v>316</v>
      </c>
      <c r="F7" s="65">
        <v>65</v>
      </c>
      <c r="G7" s="65">
        <v>30</v>
      </c>
      <c r="H7" s="65">
        <v>20</v>
      </c>
      <c r="J7" s="65" t="s">
        <v>316</v>
      </c>
      <c r="K7" s="65">
        <v>1</v>
      </c>
      <c r="L7" s="65">
        <v>10</v>
      </c>
    </row>
    <row r="8" spans="1:27" x14ac:dyDescent="0.3">
      <c r="E8" s="65" t="s">
        <v>290</v>
      </c>
      <c r="F8" s="65">
        <v>82.997</v>
      </c>
      <c r="G8" s="65">
        <v>5.1550000000000002</v>
      </c>
      <c r="H8" s="65">
        <v>11.848000000000001</v>
      </c>
      <c r="J8" s="65" t="s">
        <v>290</v>
      </c>
      <c r="K8" s="65">
        <v>4.1310000000000002</v>
      </c>
      <c r="L8" s="65">
        <v>8.4719999999999995</v>
      </c>
    </row>
    <row r="13" spans="1:27" x14ac:dyDescent="0.3">
      <c r="A13" s="70" t="s">
        <v>291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317</v>
      </c>
      <c r="B14" s="69"/>
      <c r="C14" s="69"/>
      <c r="D14" s="69"/>
      <c r="E14" s="69"/>
      <c r="F14" s="69"/>
      <c r="H14" s="69" t="s">
        <v>282</v>
      </c>
      <c r="I14" s="69"/>
      <c r="J14" s="69"/>
      <c r="K14" s="69"/>
      <c r="L14" s="69"/>
      <c r="M14" s="69"/>
      <c r="O14" s="69" t="s">
        <v>276</v>
      </c>
      <c r="P14" s="69"/>
      <c r="Q14" s="69"/>
      <c r="R14" s="69"/>
      <c r="S14" s="69"/>
      <c r="T14" s="69"/>
      <c r="V14" s="69" t="s">
        <v>292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297</v>
      </c>
      <c r="C15" s="65" t="s">
        <v>288</v>
      </c>
      <c r="D15" s="65" t="s">
        <v>299</v>
      </c>
      <c r="E15" s="65" t="s">
        <v>313</v>
      </c>
      <c r="F15" s="65" t="s">
        <v>298</v>
      </c>
      <c r="H15" s="65"/>
      <c r="I15" s="65" t="s">
        <v>297</v>
      </c>
      <c r="J15" s="65" t="s">
        <v>288</v>
      </c>
      <c r="K15" s="65" t="s">
        <v>299</v>
      </c>
      <c r="L15" s="65" t="s">
        <v>313</v>
      </c>
      <c r="M15" s="65" t="s">
        <v>298</v>
      </c>
      <c r="O15" s="65"/>
      <c r="P15" s="65" t="s">
        <v>297</v>
      </c>
      <c r="Q15" s="65" t="s">
        <v>288</v>
      </c>
      <c r="R15" s="65" t="s">
        <v>299</v>
      </c>
      <c r="S15" s="65" t="s">
        <v>313</v>
      </c>
      <c r="T15" s="65" t="s">
        <v>298</v>
      </c>
      <c r="V15" s="65"/>
      <c r="W15" s="65" t="s">
        <v>297</v>
      </c>
      <c r="X15" s="65" t="s">
        <v>288</v>
      </c>
      <c r="Y15" s="65" t="s">
        <v>299</v>
      </c>
      <c r="Z15" s="65" t="s">
        <v>313</v>
      </c>
      <c r="AA15" s="65" t="s">
        <v>298</v>
      </c>
    </row>
    <row r="16" spans="1:27" x14ac:dyDescent="0.3">
      <c r="A16" s="65" t="s">
        <v>318</v>
      </c>
      <c r="B16" s="65">
        <v>410</v>
      </c>
      <c r="C16" s="65">
        <v>550</v>
      </c>
      <c r="D16" s="65">
        <v>0</v>
      </c>
      <c r="E16" s="65">
        <v>3000</v>
      </c>
      <c r="F16" s="65">
        <v>391.27767999999998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13.463691000000001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1.8951287999999999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198.92589000000001</v>
      </c>
    </row>
    <row r="23" spans="1:62" x14ac:dyDescent="0.3">
      <c r="A23" s="70" t="s">
        <v>293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294</v>
      </c>
      <c r="B24" s="69"/>
      <c r="C24" s="69"/>
      <c r="D24" s="69"/>
      <c r="E24" s="69"/>
      <c r="F24" s="69"/>
      <c r="H24" s="69" t="s">
        <v>283</v>
      </c>
      <c r="I24" s="69"/>
      <c r="J24" s="69"/>
      <c r="K24" s="69"/>
      <c r="L24" s="69"/>
      <c r="M24" s="69"/>
      <c r="O24" s="69" t="s">
        <v>319</v>
      </c>
      <c r="P24" s="69"/>
      <c r="Q24" s="69"/>
      <c r="R24" s="69"/>
      <c r="S24" s="69"/>
      <c r="T24" s="69"/>
      <c r="V24" s="69" t="s">
        <v>284</v>
      </c>
      <c r="W24" s="69"/>
      <c r="X24" s="69"/>
      <c r="Y24" s="69"/>
      <c r="Z24" s="69"/>
      <c r="AA24" s="69"/>
      <c r="AC24" s="69" t="s">
        <v>295</v>
      </c>
      <c r="AD24" s="69"/>
      <c r="AE24" s="69"/>
      <c r="AF24" s="69"/>
      <c r="AG24" s="69"/>
      <c r="AH24" s="69"/>
      <c r="AJ24" s="69" t="s">
        <v>296</v>
      </c>
      <c r="AK24" s="69"/>
      <c r="AL24" s="69"/>
      <c r="AM24" s="69"/>
      <c r="AN24" s="69"/>
      <c r="AO24" s="69"/>
      <c r="AQ24" s="69" t="s">
        <v>277</v>
      </c>
      <c r="AR24" s="69"/>
      <c r="AS24" s="69"/>
      <c r="AT24" s="69"/>
      <c r="AU24" s="69"/>
      <c r="AV24" s="69"/>
      <c r="AX24" s="69" t="s">
        <v>320</v>
      </c>
      <c r="AY24" s="69"/>
      <c r="AZ24" s="69"/>
      <c r="BA24" s="69"/>
      <c r="BB24" s="69"/>
      <c r="BC24" s="69"/>
      <c r="BE24" s="69" t="s">
        <v>321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297</v>
      </c>
      <c r="C25" s="65" t="s">
        <v>288</v>
      </c>
      <c r="D25" s="65" t="s">
        <v>299</v>
      </c>
      <c r="E25" s="65" t="s">
        <v>313</v>
      </c>
      <c r="F25" s="65" t="s">
        <v>298</v>
      </c>
      <c r="H25" s="65"/>
      <c r="I25" s="65" t="s">
        <v>297</v>
      </c>
      <c r="J25" s="65" t="s">
        <v>288</v>
      </c>
      <c r="K25" s="65" t="s">
        <v>299</v>
      </c>
      <c r="L25" s="65" t="s">
        <v>313</v>
      </c>
      <c r="M25" s="65" t="s">
        <v>298</v>
      </c>
      <c r="O25" s="65"/>
      <c r="P25" s="65" t="s">
        <v>297</v>
      </c>
      <c r="Q25" s="65" t="s">
        <v>288</v>
      </c>
      <c r="R25" s="65" t="s">
        <v>299</v>
      </c>
      <c r="S25" s="65" t="s">
        <v>313</v>
      </c>
      <c r="T25" s="65" t="s">
        <v>298</v>
      </c>
      <c r="V25" s="65"/>
      <c r="W25" s="65" t="s">
        <v>297</v>
      </c>
      <c r="X25" s="65" t="s">
        <v>288</v>
      </c>
      <c r="Y25" s="65" t="s">
        <v>299</v>
      </c>
      <c r="Z25" s="65" t="s">
        <v>313</v>
      </c>
      <c r="AA25" s="65" t="s">
        <v>298</v>
      </c>
      <c r="AC25" s="65"/>
      <c r="AD25" s="65" t="s">
        <v>297</v>
      </c>
      <c r="AE25" s="65" t="s">
        <v>288</v>
      </c>
      <c r="AF25" s="65" t="s">
        <v>299</v>
      </c>
      <c r="AG25" s="65" t="s">
        <v>313</v>
      </c>
      <c r="AH25" s="65" t="s">
        <v>298</v>
      </c>
      <c r="AJ25" s="65"/>
      <c r="AK25" s="65" t="s">
        <v>297</v>
      </c>
      <c r="AL25" s="65" t="s">
        <v>288</v>
      </c>
      <c r="AM25" s="65" t="s">
        <v>299</v>
      </c>
      <c r="AN25" s="65" t="s">
        <v>313</v>
      </c>
      <c r="AO25" s="65" t="s">
        <v>298</v>
      </c>
      <c r="AQ25" s="65"/>
      <c r="AR25" s="65" t="s">
        <v>297</v>
      </c>
      <c r="AS25" s="65" t="s">
        <v>288</v>
      </c>
      <c r="AT25" s="65" t="s">
        <v>299</v>
      </c>
      <c r="AU25" s="65" t="s">
        <v>313</v>
      </c>
      <c r="AV25" s="65" t="s">
        <v>298</v>
      </c>
      <c r="AX25" s="65"/>
      <c r="AY25" s="65" t="s">
        <v>297</v>
      </c>
      <c r="AZ25" s="65" t="s">
        <v>288</v>
      </c>
      <c r="BA25" s="65" t="s">
        <v>299</v>
      </c>
      <c r="BB25" s="65" t="s">
        <v>313</v>
      </c>
      <c r="BC25" s="65" t="s">
        <v>298</v>
      </c>
      <c r="BE25" s="65"/>
      <c r="BF25" s="65" t="s">
        <v>297</v>
      </c>
      <c r="BG25" s="65" t="s">
        <v>288</v>
      </c>
      <c r="BH25" s="65" t="s">
        <v>299</v>
      </c>
      <c r="BI25" s="65" t="s">
        <v>313</v>
      </c>
      <c r="BJ25" s="65" t="s">
        <v>298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131.33461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1.6458980000000001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0.9327588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14.616158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1.6307335999999999</v>
      </c>
      <c r="AJ26" s="65" t="s">
        <v>322</v>
      </c>
      <c r="AK26" s="65">
        <v>320</v>
      </c>
      <c r="AL26" s="65">
        <v>400</v>
      </c>
      <c r="AM26" s="65">
        <v>0</v>
      </c>
      <c r="AN26" s="65">
        <v>1000</v>
      </c>
      <c r="AO26" s="65">
        <v>485.57190000000003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5.3095379999999999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1.4319282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0.47963980000000001</v>
      </c>
    </row>
    <row r="33" spans="1:68" x14ac:dyDescent="0.3">
      <c r="A33" s="70" t="s">
        <v>285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286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300</v>
      </c>
      <c r="W34" s="69"/>
      <c r="X34" s="69"/>
      <c r="Y34" s="69"/>
      <c r="Z34" s="69"/>
      <c r="AA34" s="69"/>
      <c r="AC34" s="69" t="s">
        <v>323</v>
      </c>
      <c r="AD34" s="69"/>
      <c r="AE34" s="69"/>
      <c r="AF34" s="69"/>
      <c r="AG34" s="69"/>
      <c r="AH34" s="69"/>
      <c r="AJ34" s="69" t="s">
        <v>324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297</v>
      </c>
      <c r="C35" s="65" t="s">
        <v>288</v>
      </c>
      <c r="D35" s="65" t="s">
        <v>299</v>
      </c>
      <c r="E35" s="65" t="s">
        <v>313</v>
      </c>
      <c r="F35" s="65" t="s">
        <v>298</v>
      </c>
      <c r="H35" s="65"/>
      <c r="I35" s="65" t="s">
        <v>297</v>
      </c>
      <c r="J35" s="65" t="s">
        <v>288</v>
      </c>
      <c r="K35" s="65" t="s">
        <v>299</v>
      </c>
      <c r="L35" s="65" t="s">
        <v>313</v>
      </c>
      <c r="M35" s="65" t="s">
        <v>298</v>
      </c>
      <c r="O35" s="65"/>
      <c r="P35" s="65" t="s">
        <v>297</v>
      </c>
      <c r="Q35" s="65" t="s">
        <v>288</v>
      </c>
      <c r="R35" s="65" t="s">
        <v>299</v>
      </c>
      <c r="S35" s="65" t="s">
        <v>313</v>
      </c>
      <c r="T35" s="65" t="s">
        <v>298</v>
      </c>
      <c r="V35" s="65"/>
      <c r="W35" s="65" t="s">
        <v>297</v>
      </c>
      <c r="X35" s="65" t="s">
        <v>288</v>
      </c>
      <c r="Y35" s="65" t="s">
        <v>299</v>
      </c>
      <c r="Z35" s="65" t="s">
        <v>313</v>
      </c>
      <c r="AA35" s="65" t="s">
        <v>298</v>
      </c>
      <c r="AC35" s="65"/>
      <c r="AD35" s="65" t="s">
        <v>297</v>
      </c>
      <c r="AE35" s="65" t="s">
        <v>288</v>
      </c>
      <c r="AF35" s="65" t="s">
        <v>299</v>
      </c>
      <c r="AG35" s="65" t="s">
        <v>313</v>
      </c>
      <c r="AH35" s="65" t="s">
        <v>298</v>
      </c>
      <c r="AJ35" s="65"/>
      <c r="AK35" s="65" t="s">
        <v>297</v>
      </c>
      <c r="AL35" s="65" t="s">
        <v>288</v>
      </c>
      <c r="AM35" s="65" t="s">
        <v>299</v>
      </c>
      <c r="AN35" s="65" t="s">
        <v>313</v>
      </c>
      <c r="AO35" s="65" t="s">
        <v>298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371.56209999999999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1084.2654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4228.8149999999996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2818.5902999999998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47.715232999999998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92.288894999999997</v>
      </c>
    </row>
    <row r="43" spans="1:68" x14ac:dyDescent="0.3">
      <c r="A43" s="70" t="s">
        <v>301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325</v>
      </c>
      <c r="B44" s="69"/>
      <c r="C44" s="69"/>
      <c r="D44" s="69"/>
      <c r="E44" s="69"/>
      <c r="F44" s="69"/>
      <c r="H44" s="69" t="s">
        <v>326</v>
      </c>
      <c r="I44" s="69"/>
      <c r="J44" s="69"/>
      <c r="K44" s="69"/>
      <c r="L44" s="69"/>
      <c r="M44" s="69"/>
      <c r="O44" s="69" t="s">
        <v>327</v>
      </c>
      <c r="P44" s="69"/>
      <c r="Q44" s="69"/>
      <c r="R44" s="69"/>
      <c r="S44" s="69"/>
      <c r="T44" s="69"/>
      <c r="V44" s="69" t="s">
        <v>328</v>
      </c>
      <c r="W44" s="69"/>
      <c r="X44" s="69"/>
      <c r="Y44" s="69"/>
      <c r="Z44" s="69"/>
      <c r="AA44" s="69"/>
      <c r="AC44" s="69" t="s">
        <v>329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332</v>
      </c>
      <c r="AY44" s="69"/>
      <c r="AZ44" s="69"/>
      <c r="BA44" s="69"/>
      <c r="BB44" s="69"/>
      <c r="BC44" s="69"/>
      <c r="BE44" s="69" t="s">
        <v>302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297</v>
      </c>
      <c r="C45" s="65" t="s">
        <v>288</v>
      </c>
      <c r="D45" s="65" t="s">
        <v>299</v>
      </c>
      <c r="E45" s="65" t="s">
        <v>313</v>
      </c>
      <c r="F45" s="65" t="s">
        <v>298</v>
      </c>
      <c r="H45" s="65"/>
      <c r="I45" s="65" t="s">
        <v>297</v>
      </c>
      <c r="J45" s="65" t="s">
        <v>288</v>
      </c>
      <c r="K45" s="65" t="s">
        <v>299</v>
      </c>
      <c r="L45" s="65" t="s">
        <v>313</v>
      </c>
      <c r="M45" s="65" t="s">
        <v>298</v>
      </c>
      <c r="O45" s="65"/>
      <c r="P45" s="65" t="s">
        <v>297</v>
      </c>
      <c r="Q45" s="65" t="s">
        <v>288</v>
      </c>
      <c r="R45" s="65" t="s">
        <v>299</v>
      </c>
      <c r="S45" s="65" t="s">
        <v>313</v>
      </c>
      <c r="T45" s="65" t="s">
        <v>298</v>
      </c>
      <c r="V45" s="65"/>
      <c r="W45" s="65" t="s">
        <v>297</v>
      </c>
      <c r="X45" s="65" t="s">
        <v>288</v>
      </c>
      <c r="Y45" s="65" t="s">
        <v>299</v>
      </c>
      <c r="Z45" s="65" t="s">
        <v>313</v>
      </c>
      <c r="AA45" s="65" t="s">
        <v>298</v>
      </c>
      <c r="AC45" s="65"/>
      <c r="AD45" s="65" t="s">
        <v>297</v>
      </c>
      <c r="AE45" s="65" t="s">
        <v>288</v>
      </c>
      <c r="AF45" s="65" t="s">
        <v>299</v>
      </c>
      <c r="AG45" s="65" t="s">
        <v>313</v>
      </c>
      <c r="AH45" s="65" t="s">
        <v>298</v>
      </c>
      <c r="AJ45" s="65"/>
      <c r="AK45" s="65" t="s">
        <v>297</v>
      </c>
      <c r="AL45" s="65" t="s">
        <v>288</v>
      </c>
      <c r="AM45" s="65" t="s">
        <v>299</v>
      </c>
      <c r="AN45" s="65" t="s">
        <v>313</v>
      </c>
      <c r="AO45" s="65" t="s">
        <v>298</v>
      </c>
      <c r="AQ45" s="65"/>
      <c r="AR45" s="65" t="s">
        <v>297</v>
      </c>
      <c r="AS45" s="65" t="s">
        <v>288</v>
      </c>
      <c r="AT45" s="65" t="s">
        <v>299</v>
      </c>
      <c r="AU45" s="65" t="s">
        <v>313</v>
      </c>
      <c r="AV45" s="65" t="s">
        <v>298</v>
      </c>
      <c r="AX45" s="65"/>
      <c r="AY45" s="65" t="s">
        <v>297</v>
      </c>
      <c r="AZ45" s="65" t="s">
        <v>288</v>
      </c>
      <c r="BA45" s="65" t="s">
        <v>299</v>
      </c>
      <c r="BB45" s="65" t="s">
        <v>313</v>
      </c>
      <c r="BC45" s="65" t="s">
        <v>298</v>
      </c>
      <c r="BE45" s="65"/>
      <c r="BF45" s="65" t="s">
        <v>297</v>
      </c>
      <c r="BG45" s="65" t="s">
        <v>288</v>
      </c>
      <c r="BH45" s="65" t="s">
        <v>299</v>
      </c>
      <c r="BI45" s="65" t="s">
        <v>313</v>
      </c>
      <c r="BJ45" s="65" t="s">
        <v>298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12.190287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11.110003000000001</v>
      </c>
      <c r="O46" s="65" t="s">
        <v>303</v>
      </c>
      <c r="P46" s="65">
        <v>600</v>
      </c>
      <c r="Q46" s="65">
        <v>800</v>
      </c>
      <c r="R46" s="65">
        <v>0</v>
      </c>
      <c r="S46" s="65">
        <v>10000</v>
      </c>
      <c r="T46" s="65">
        <v>423.5446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6.1439546000000003E-3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4.2383600000000001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229.68559999999999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83.697640000000007</v>
      </c>
      <c r="AX46" s="65" t="s">
        <v>333</v>
      </c>
      <c r="AY46" s="65"/>
      <c r="AZ46" s="65"/>
      <c r="BA46" s="65"/>
      <c r="BB46" s="65"/>
      <c r="BC46" s="65"/>
      <c r="BE46" s="65" t="s">
        <v>334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5" sqref="D1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337</v>
      </c>
      <c r="D2" s="61">
        <v>65</v>
      </c>
      <c r="E2" s="61">
        <v>2119.0956999999999</v>
      </c>
      <c r="F2" s="61">
        <v>407.07452000000001</v>
      </c>
      <c r="G2" s="61">
        <v>25.282340000000001</v>
      </c>
      <c r="H2" s="61">
        <v>15.959429</v>
      </c>
      <c r="I2" s="61">
        <v>9.3229089999999992</v>
      </c>
      <c r="J2" s="61">
        <v>58.110866999999999</v>
      </c>
      <c r="K2" s="61">
        <v>42.250767000000003</v>
      </c>
      <c r="L2" s="61">
        <v>15.860099</v>
      </c>
      <c r="M2" s="61">
        <v>22.80021</v>
      </c>
      <c r="N2" s="61">
        <v>2.7783755999999999</v>
      </c>
      <c r="O2" s="61">
        <v>11.047729500000001</v>
      </c>
      <c r="P2" s="61">
        <v>628.88699999999994</v>
      </c>
      <c r="Q2" s="61">
        <v>19.359434</v>
      </c>
      <c r="R2" s="61">
        <v>391.27767999999998</v>
      </c>
      <c r="S2" s="61">
        <v>32.029409999999999</v>
      </c>
      <c r="T2" s="61">
        <v>4310.9795000000004</v>
      </c>
      <c r="U2" s="61">
        <v>1.8951287999999999</v>
      </c>
      <c r="V2" s="61">
        <v>13.463691000000001</v>
      </c>
      <c r="W2" s="61">
        <v>198.92589000000001</v>
      </c>
      <c r="X2" s="61">
        <v>131.33461</v>
      </c>
      <c r="Y2" s="61">
        <v>1.6458980000000001</v>
      </c>
      <c r="Z2" s="61">
        <v>0.9327588</v>
      </c>
      <c r="AA2" s="61">
        <v>14.616158</v>
      </c>
      <c r="AB2" s="61">
        <v>1.6307335999999999</v>
      </c>
      <c r="AC2" s="61">
        <v>485.57190000000003</v>
      </c>
      <c r="AD2" s="61">
        <v>5.3095379999999999</v>
      </c>
      <c r="AE2" s="61">
        <v>1.4319282</v>
      </c>
      <c r="AF2" s="61">
        <v>0.47963980000000001</v>
      </c>
      <c r="AG2" s="61">
        <v>371.56209999999999</v>
      </c>
      <c r="AH2" s="61">
        <v>240.80931000000001</v>
      </c>
      <c r="AI2" s="61">
        <v>130.75275999999999</v>
      </c>
      <c r="AJ2" s="61">
        <v>1084.2654</v>
      </c>
      <c r="AK2" s="61">
        <v>4228.8149999999996</v>
      </c>
      <c r="AL2" s="61">
        <v>47.715232999999998</v>
      </c>
      <c r="AM2" s="61">
        <v>2818.5902999999998</v>
      </c>
      <c r="AN2" s="61">
        <v>92.288894999999997</v>
      </c>
      <c r="AO2" s="61">
        <v>12.190287</v>
      </c>
      <c r="AP2" s="61">
        <v>9.8595690000000005</v>
      </c>
      <c r="AQ2" s="61">
        <v>2.3307178</v>
      </c>
      <c r="AR2" s="61">
        <v>11.110003000000001</v>
      </c>
      <c r="AS2" s="61">
        <v>423.5446</v>
      </c>
      <c r="AT2" s="61">
        <v>6.1439546000000003E-3</v>
      </c>
      <c r="AU2" s="61">
        <v>4.2383600000000001</v>
      </c>
      <c r="AV2" s="61">
        <v>229.68559999999999</v>
      </c>
      <c r="AW2" s="61">
        <v>83.697640000000007</v>
      </c>
      <c r="AX2" s="61">
        <v>8.0345130000000001E-2</v>
      </c>
      <c r="AY2" s="61">
        <v>0.88190895000000002</v>
      </c>
      <c r="AZ2" s="61">
        <v>121.21392</v>
      </c>
      <c r="BA2" s="61">
        <v>18.464697000000001</v>
      </c>
      <c r="BB2" s="61">
        <v>5.1075239999999997</v>
      </c>
      <c r="BC2" s="61">
        <v>6.5127839999999999</v>
      </c>
      <c r="BD2" s="61">
        <v>6.8399815999999998</v>
      </c>
      <c r="BE2" s="61">
        <v>0.47412163000000002</v>
      </c>
      <c r="BF2" s="61">
        <v>2.2813249</v>
      </c>
      <c r="BG2" s="61">
        <v>0</v>
      </c>
      <c r="BH2" s="61">
        <v>1.3525599999999999E-4</v>
      </c>
      <c r="BI2" s="61">
        <v>1.9102987E-3</v>
      </c>
      <c r="BJ2" s="61">
        <v>2.5122406E-2</v>
      </c>
      <c r="BK2" s="61">
        <v>0</v>
      </c>
      <c r="BL2" s="61">
        <v>0.23257954</v>
      </c>
      <c r="BM2" s="61">
        <v>2.2489593000000001</v>
      </c>
      <c r="BN2" s="61">
        <v>0.63609755000000001</v>
      </c>
      <c r="BO2" s="61">
        <v>36.702537999999997</v>
      </c>
      <c r="BP2" s="61">
        <v>6.4054659999999997</v>
      </c>
      <c r="BQ2" s="61">
        <v>11.405058</v>
      </c>
      <c r="BR2" s="61">
        <v>42.505626999999997</v>
      </c>
      <c r="BS2" s="61">
        <v>19.527284999999999</v>
      </c>
      <c r="BT2" s="61">
        <v>8.4930459999999997</v>
      </c>
      <c r="BU2" s="61">
        <v>2.8024936E-2</v>
      </c>
      <c r="BV2" s="61">
        <v>2.9643994E-2</v>
      </c>
      <c r="BW2" s="61">
        <v>0.55124503000000002</v>
      </c>
      <c r="BX2" s="61">
        <v>0.78921865999999996</v>
      </c>
      <c r="BY2" s="61">
        <v>5.7170585000000003E-2</v>
      </c>
      <c r="BZ2" s="61">
        <v>4.2877140000000002E-4</v>
      </c>
      <c r="CA2" s="61">
        <v>0.31673195999999998</v>
      </c>
      <c r="CB2" s="61">
        <v>1.628195E-2</v>
      </c>
      <c r="CC2" s="61">
        <v>4.6355594E-2</v>
      </c>
      <c r="CD2" s="61">
        <v>0.57672570000000001</v>
      </c>
      <c r="CE2" s="61">
        <v>4.9779598000000001E-2</v>
      </c>
      <c r="CF2" s="61">
        <v>0.16480623</v>
      </c>
      <c r="CG2" s="61">
        <v>0</v>
      </c>
      <c r="CH2" s="61">
        <v>1.1966544000000001E-2</v>
      </c>
      <c r="CI2" s="61">
        <v>1.9428639999999999E-7</v>
      </c>
      <c r="CJ2" s="61">
        <v>1.1768471</v>
      </c>
      <c r="CK2" s="61">
        <v>1.4945843E-2</v>
      </c>
      <c r="CL2" s="61">
        <v>0.32570100000000002</v>
      </c>
      <c r="CM2" s="61">
        <v>2.0927565000000001</v>
      </c>
      <c r="CN2" s="61">
        <v>2364.2433999999998</v>
      </c>
      <c r="CO2" s="61">
        <v>3965.4301999999998</v>
      </c>
      <c r="CP2" s="61">
        <v>1618.8117999999999</v>
      </c>
      <c r="CQ2" s="61">
        <v>736.10895000000005</v>
      </c>
      <c r="CR2" s="61">
        <v>443.86844000000002</v>
      </c>
      <c r="CS2" s="61">
        <v>553.2355</v>
      </c>
      <c r="CT2" s="61">
        <v>2273.3670000000002</v>
      </c>
      <c r="CU2" s="61">
        <v>1113.5486000000001</v>
      </c>
      <c r="CV2" s="61">
        <v>1807.2656999999999</v>
      </c>
      <c r="CW2" s="61">
        <v>1149.7248999999999</v>
      </c>
      <c r="CX2" s="61">
        <v>354.49227999999999</v>
      </c>
      <c r="CY2" s="61">
        <v>3326.652</v>
      </c>
      <c r="CZ2" s="61">
        <v>1169.6207999999999</v>
      </c>
      <c r="DA2" s="61">
        <v>3296.9065000000001</v>
      </c>
      <c r="DB2" s="61">
        <v>3580.4468000000002</v>
      </c>
      <c r="DC2" s="61">
        <v>4357.4049999999997</v>
      </c>
      <c r="DD2" s="61">
        <v>6235.1674999999996</v>
      </c>
      <c r="DE2" s="61">
        <v>1057.0425</v>
      </c>
      <c r="DF2" s="61">
        <v>4189.2475999999997</v>
      </c>
      <c r="DG2" s="61">
        <v>1445.2560000000001</v>
      </c>
      <c r="DH2" s="61">
        <v>84.717224000000002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18.464697000000001</v>
      </c>
      <c r="B6">
        <f>BB2</f>
        <v>5.1075239999999997</v>
      </c>
      <c r="C6">
        <f>BC2</f>
        <v>6.5127839999999999</v>
      </c>
      <c r="D6">
        <f>BD2</f>
        <v>6.8399815999999998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7" sqref="E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20223</v>
      </c>
      <c r="C2" s="56">
        <f ca="1">YEAR(TODAY())-YEAR(B2)+IF(TODAY()&gt;=DATE(YEAR(TODAY()),MONTH(B2),DAY(B2)),0,-1)</f>
        <v>66</v>
      </c>
      <c r="E2" s="52">
        <v>152.5</v>
      </c>
      <c r="F2" s="53" t="s">
        <v>275</v>
      </c>
      <c r="G2" s="52">
        <v>55.4</v>
      </c>
      <c r="H2" s="51" t="s">
        <v>40</v>
      </c>
      <c r="I2" s="72">
        <f>ROUND(G3/E3^2,1)</f>
        <v>23.8</v>
      </c>
    </row>
    <row r="3" spans="1:9" x14ac:dyDescent="0.3">
      <c r="E3" s="51">
        <f>E2/100</f>
        <v>1.5249999999999999</v>
      </c>
      <c r="F3" s="51" t="s">
        <v>39</v>
      </c>
      <c r="G3" s="51">
        <f>G2</f>
        <v>55.4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44313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조숙자, ID : H1900690)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10일 13:57:34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44313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152.5</v>
      </c>
      <c r="L12" s="129"/>
      <c r="M12" s="122">
        <f>'개인정보 및 신체계측 입력'!G2</f>
        <v>55.4</v>
      </c>
      <c r="N12" s="123"/>
      <c r="O12" s="118" t="s">
        <v>270</v>
      </c>
      <c r="P12" s="112"/>
      <c r="Q12" s="115">
        <f>'개인정보 및 신체계측 입력'!I2</f>
        <v>23.8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조숙자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82.997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5.1550000000000002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11.848000000000001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8.5</v>
      </c>
      <c r="L72" s="36" t="s">
        <v>52</v>
      </c>
      <c r="M72" s="36">
        <f>ROUND('DRIs DATA'!K8,1)</f>
        <v>4.0999999999999996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52.17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112.2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131.33000000000001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108.72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46.45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281.92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121.9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2021-08-10T05:06:33Z</dcterms:modified>
</cp:coreProperties>
</file>