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<sst xmlns="http://schemas.openxmlformats.org/spreadsheetml/2006/main" count="692" uniqueCount="337">
  <si>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</si>
  <si>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</si>
  <si>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</si>
  <si>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</si>
  <si>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</si>
  <si>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</si>
  <si>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</si>
  <si>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</si>
  <si>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</si>
  <si>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</si>
  <si>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</si>
  <si>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</si>
  <si>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</si>
  <si>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</si>
  <si>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</si>
  <si>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</si>
  <si>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</si>
  <si>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</si>
  <si>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</si>
  <si>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</si>
  <si>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</si>
  <si>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</si>
  <si>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</si>
  <si>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</si>
  <si>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</si>
  <si>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</si>
  <si>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</si>
  <si>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</si>
  <si>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</si>
  <si>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</si>
  <si>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</si>
  <si>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</si>
  <si>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</si>
  <si>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</si>
  <si>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</si>
  <si>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</si>
  <si>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</si>
  <si>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</si>
  <si>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</si>
  <si>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</si>
  <si>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</si>
  <si>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</si>
  <si>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</si>
  <si>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</si>
  <si>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</si>
  <si>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</si>
  <si>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</si>
  <si>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</si>
  <si>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</si>
  <si>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</si>
  <si>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</si>
  <si>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</si>
  <si>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</si>
  <si>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</si>
  <si>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</si>
  <si>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</si>
  <si>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</si>
  <si>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</si>
  <si>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</si>
  <si>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</si>
  <si>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</si>
  <si>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</si>
  <si>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</si>
  <si>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</si>
  <si>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</si>
  <si>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</si>
  <si>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</si>
  <si>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</si>
  <si>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</si>
  <si>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</si>
  <si>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</si>
  <si>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</si>
  <si>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</si>
  <si>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</si>
  <si>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</si>
  <si>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</si>
  <si>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</si>
  <si>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</si>
  <si>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</si>
  <si>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</si>
  <si>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</si>
  <si>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</si>
  <si>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</si>
  <si>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</si>
  <si>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</si>
  <si>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</si>
  <si>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</si>
  <si>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</si>
  <si>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</si>
  <si>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</si>
  <si>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</si>
  <si>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</si>
  <si>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</si>
  <si>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</si>
  <si>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</si>
  <si>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</si>
  <si>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</si>
  <si>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</si>
  <si>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</si>
  <si>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</si>
  <si>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</si>
  <si>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</si>
  <si>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</si>
  <si>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</si>
  <si>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</si>
  <si>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</si>
  <si>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</si>
  <si>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</si>
  <si>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</si>
  <si>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</si>
  <si>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</si>
  <si>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</si>
  <si>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</si>
  <si>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</si>
  <si>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</si>
  <si>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</si>
  <si>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</si>
  <si>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</si>
  <si>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</si>
  <si>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</si>
  <si>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</si>
  <si>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</si>
  <si>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</si>
  <si>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</si>
  <si>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</si>
  <si>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</si>
  <si>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</si>
  <si>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</si>
  <si>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</si>
  <si>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</si>
  <si>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</si>
  <si>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</si>
  <si>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</si>
  <si>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</si>
  <si>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</si>
  <si>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</si>
  <si>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</si>
  <si>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</si>
  <si>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</si>
  <si>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</si>
  <si>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</si>
  <si>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</si>
  <si>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</si>
  <si>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</si>
  <si>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</si>
  <si>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</si>
  <si>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</si>
  <si>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</si>
  <si>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</si>
  <si>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</si>
  <si>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</si>
  <si>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</si>
  <si>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</si>
  <si>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</si>
  <si>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</si>
  <si>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</si>
  <si>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</si>
  <si>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</si>
  <si>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</si>
  <si>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</si>
  <si>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</si>
  <si>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</si>
  <si>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</si>
  <si>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</si>
  <si>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</si>
  <si>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</si>
  <si>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</si>
  <si>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</si>
  <si>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</si>
  <si>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</si>
  <si>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</si>
  <si>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</si>
  <si>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</si>
  <si>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</si>
  <si>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</si>
  <si>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</si>
  <si>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</si>
  <si>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</si>
  <si>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</si>
  <si>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</si>
  <si>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</si>
  <si>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</si>
  <si>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</si>
  <si>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</si>
  <si>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</si>
  <si>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</si>
  <si>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</si>
  <si>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</si>
  <si>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</si>
  <si>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</si>
  <si>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</si>
  <si>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</si>
  <si>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</si>
  <si>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</si>
  <si>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</si>
  <si>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</si>
  <si>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</si>
  <si>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</si>
  <si>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</si>
  <si>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</si>
  <si>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</si>
  <si>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</si>
  <si>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</si>
  <si>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</si>
  <si>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</si>
  <si>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</si>
  <si>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</si>
  <si>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</si>
  <si>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</si>
  <si>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</si>
  <si>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</si>
  <si>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</si>
  <si>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</si>
  <si>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</si>
  <si>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</si>
  <si>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</si>
  <si>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</si>
  <si>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</si>
  <si>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</si>
  <si>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</si>
  <si>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</si>
  <si>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</si>
  <si>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</si>
  <si>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</si>
  <si>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</si>
  <si>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</si>
  <si>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</si>
  <si>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</si>
  <si>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</si>
  <si>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</si>
  <si>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</si>
  <si>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</si>
  <si>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</si>
  <si>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</si>
  <si>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</si>
  <si>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</si>
  <si>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</si>
  <si>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</si>
  <si>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</si>
  <si>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</si>
  <si>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</si>
  <si>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</si>
  <si>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</si>
  <si>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</si>
  <si>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</si>
  <si>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</si>
  <si>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</si>
  <si>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</si>
  <si>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</si>
  <si>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</si>
  <si>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</si>
  <si>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</si>
  <si>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</si>
  <si>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</si>
  <si>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</si>
  <si>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</si>
  <si>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</si>
  <si>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</si>
  <si>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</si>
  <si>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</si>
  <si>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</si>
  <si>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</si>
  <si>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</si>
  <si>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</si>
  <si>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</si>
  <si>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</si>
  <si>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</si>
  <si>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</si>
  <si>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</si>
  <si>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</si>
  <si>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</si>
  <si>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</si>
  <si>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</si>
  <si>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</si>
  <si>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</si>
  <si>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</si>
  <si>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식이섬유</t>
    <phoneticPr fontId="1" type="noConversion"/>
  </si>
  <si>
    <t>열량영양소</t>
    <phoneticPr fontId="1" type="noConversion"/>
  </si>
  <si>
    <t>필요추정량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</si>
  <si>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</si>
  <si>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</si>
  <si>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</si>
  <si>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권장섭취량</t>
    <phoneticPr fontId="1" type="noConversion"/>
  </si>
  <si>
    <t>지용성 비타민</t>
    <phoneticPr fontId="1" type="noConversion"/>
  </si>
  <si>
    <t>수용성 비타민</t>
    <phoneticPr fontId="1" type="noConversion"/>
  </si>
  <si>
    <t>비타민B6</t>
    <phoneticPr fontId="1" type="noConversion"/>
  </si>
  <si>
    <t>엽산</t>
    <phoneticPr fontId="1" type="noConversion"/>
  </si>
  <si>
    <t>미량 무기질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</si>
  <si>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</si>
  <si>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</si>
  <si>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</si>
  <si>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출력시각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</si>
  <si>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</si>
  <si>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</si>
  <si>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</si>
  <si>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</si>
  <si>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리보플라빈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</si>
  <si>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</si>
  <si>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</si>
  <si>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</si>
  <si>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</si>
  <si>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</si>
  <si>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</si>
  <si>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</si>
  <si>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F</t>
  </si>
  <si>
    <t>다량영양소</t>
    <phoneticPr fontId="1" type="noConversion"/>
  </si>
  <si>
    <t>섭취량</t>
    <phoneticPr fontId="1" type="noConversion"/>
  </si>
  <si>
    <t>지방</t>
    <phoneticPr fontId="1" type="noConversion"/>
  </si>
  <si>
    <t>상한섭취량</t>
    <phoneticPr fontId="1" type="noConversion"/>
  </si>
  <si>
    <t>단백질(g/일)</t>
    <phoneticPr fontId="1" type="noConversion"/>
  </si>
  <si>
    <t>비타민K</t>
    <phoneticPr fontId="1" type="noConversion"/>
  </si>
  <si>
    <t>비타민C</t>
    <phoneticPr fontId="1" type="noConversion"/>
  </si>
  <si>
    <t>비타민B12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</si>
  <si>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</si>
  <si>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</si>
  <si>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</si>
  <si>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구리</t>
    <phoneticPr fontId="1" type="noConversion"/>
  </si>
  <si>
    <t>셀레늄</t>
    <phoneticPr fontId="1" type="noConversion"/>
  </si>
  <si>
    <t>(설문지 : FFQ 95문항 설문지, 사용자 : 김슬지, ID : H1900692)</t>
  </si>
  <si>
    <t>2021년 08월 10일 14:19:01</t>
  </si>
  <si>
    <t>에너지(kcal)</t>
    <phoneticPr fontId="1" type="noConversion"/>
  </si>
  <si>
    <t>불포화지방산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</si>
  <si>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</si>
  <si>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</si>
  <si>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</si>
  <si>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</si>
  <si>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</si>
  <si>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</si>
  <si>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비타민D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</si>
  <si>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</si>
  <si>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</si>
  <si>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</si>
  <si>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</si>
  <si>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아연</t>
    <phoneticPr fontId="1" type="noConversion"/>
  </si>
  <si>
    <t>크롬(ug/일)</t>
    <phoneticPr fontId="1" type="noConversion"/>
  </si>
  <si>
    <t>H1900692</t>
  </si>
  <si>
    <t>김슬지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</si>
</sst>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64.000950000000003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8752"/>
        <c:axId val="722159536"/>
      </c:barChart>
      <c:catAx>
        <c:axId val="72215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9536"/>
        <c:crosses val="autoZero"/>
        <c:auto val="1"/>
        <c:lblAlgn val="ctr"/>
        <c:lblOffset val="100"/>
        <c:noMultiLvlLbl val="0"/>
      </c:catAx>
      <c:valAx>
        <c:axId val="7221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2.3449909999999998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1696"/>
        <c:axId val="722165024"/>
      </c:barChart>
      <c:catAx>
        <c:axId val="7221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5024"/>
        <c:crosses val="autoZero"/>
        <c:auto val="1"/>
        <c:lblAlgn val="ctr"/>
        <c:lblOffset val="100"/>
        <c:noMultiLvlLbl val="0"/>
      </c:catAx>
      <c:valAx>
        <c:axId val="72216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1.6405487999999999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8944"/>
        <c:axId val="722163848"/>
      </c:barChart>
      <c:catAx>
        <c:axId val="72216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3848"/>
        <c:crosses val="autoZero"/>
        <c:auto val="1"/>
        <c:lblAlgn val="ctr"/>
        <c:lblOffset val="100"/>
        <c:noMultiLvlLbl val="0"/>
      </c:catAx>
      <c:valAx>
        <c:axId val="7221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1194.8602000000001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1888"/>
        <c:axId val="722164632"/>
      </c:barChart>
      <c:catAx>
        <c:axId val="72216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4632"/>
        <c:crosses val="autoZero"/>
        <c:auto val="1"/>
        <c:lblAlgn val="ctr"/>
        <c:lblOffset val="100"/>
        <c:noMultiLvlLbl val="0"/>
      </c:catAx>
      <c:valAx>
        <c:axId val="72216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3221.1042000000002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5808"/>
        <c:axId val="722166200"/>
      </c:barChart>
      <c:catAx>
        <c:axId val="72216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6200"/>
        <c:crosses val="autoZero"/>
        <c:auto val="1"/>
        <c:lblAlgn val="ctr"/>
        <c:lblOffset val="100"/>
        <c:noMultiLvlLbl val="0"/>
      </c:catAx>
      <c:valAx>
        <c:axId val="722166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289.05212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3456"/>
        <c:axId val="722166984"/>
      </c:barChart>
      <c:catAx>
        <c:axId val="72216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6984"/>
        <c:crosses val="autoZero"/>
        <c:auto val="1"/>
        <c:lblAlgn val="ctr"/>
        <c:lblOffset val="100"/>
        <c:noMultiLvlLbl val="0"/>
      </c:catAx>
      <c:valAx>
        <c:axId val="7221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91.560010000000005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2672"/>
        <c:axId val="722167376"/>
      </c:barChart>
      <c:catAx>
        <c:axId val="72216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7376"/>
        <c:crosses val="autoZero"/>
        <c:auto val="1"/>
        <c:lblAlgn val="ctr"/>
        <c:lblOffset val="100"/>
        <c:noMultiLvlLbl val="0"/>
      </c:catAx>
      <c:valAx>
        <c:axId val="72216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10.228782000000001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7768"/>
        <c:axId val="722168160"/>
      </c:barChart>
      <c:catAx>
        <c:axId val="7221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8160"/>
        <c:crosses val="autoZero"/>
        <c:auto val="1"/>
        <c:lblAlgn val="ctr"/>
        <c:lblOffset val="100"/>
        <c:noMultiLvlLbl val="0"/>
      </c:catAx>
      <c:valAx>
        <c:axId val="72216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580.48694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39544"/>
        <c:axId val="722148168"/>
      </c:barChart>
      <c:catAx>
        <c:axId val="72213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8168"/>
        <c:crosses val="autoZero"/>
        <c:auto val="1"/>
        <c:lblAlgn val="ctr"/>
        <c:lblOffset val="100"/>
        <c:noMultiLvlLbl val="0"/>
      </c:catAx>
      <c:valAx>
        <c:axId val="722148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3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3.3603727999999999E-2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0328"/>
        <c:axId val="722141504"/>
      </c:barChart>
      <c:catAx>
        <c:axId val="72214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1504"/>
        <c:crosses val="autoZero"/>
        <c:auto val="1"/>
        <c:lblAlgn val="ctr"/>
        <c:lblOffset val="100"/>
        <c:noMultiLvlLbl val="0"/>
      </c:catAx>
      <c:valAx>
        <c:axId val="72214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3.0430883999999998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7384"/>
        <c:axId val="722144640"/>
      </c:barChart>
      <c:catAx>
        <c:axId val="72214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4640"/>
        <c:crosses val="autoZero"/>
        <c:auto val="1"/>
        <c:lblAlgn val="ctr"/>
        <c:lblOffset val="100"/>
        <c:noMultiLvlLbl val="0"/>
      </c:catAx>
      <c:valAx>
        <c:axId val="722144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24.238949999999999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9928"/>
        <c:axId val="722161104"/>
      </c:barChart>
      <c:catAx>
        <c:axId val="7221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1104"/>
        <c:crosses val="autoZero"/>
        <c:auto val="1"/>
        <c:lblAlgn val="ctr"/>
        <c:lblOffset val="100"/>
        <c:noMultiLvlLbl val="0"/>
      </c:catAx>
      <c:valAx>
        <c:axId val="72216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204.82561999999999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3464"/>
        <c:axId val="722148560"/>
      </c:barChart>
      <c:catAx>
        <c:axId val="72214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8560"/>
        <c:crosses val="autoZero"/>
        <c:auto val="1"/>
        <c:lblAlgn val="ctr"/>
        <c:lblOffset val="100"/>
        <c:noMultiLvlLbl val="0"/>
      </c:catAx>
      <c:valAx>
        <c:axId val="7221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76.947100000000006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6208"/>
        <c:axId val="722141896"/>
      </c:barChart>
      <c:catAx>
        <c:axId val="72214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1896"/>
        <c:crosses val="autoZero"/>
        <c:auto val="1"/>
        <c:lblAlgn val="ctr"/>
        <c:lblOffset val="100"/>
        <c:noMultiLvlLbl val="0"/>
      </c:catAx>
      <c:valAx>
        <c:axId val="72214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7.8070000000000004</c:v>
                </c:pt>
                <c:pt idx="1">
                  <c:v>12.182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2148952"/>
        <c:axId val="722138760"/>
      </c:barChart>
      <c:catAx>
        <c:axId val="72214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38760"/>
        <c:crosses val="autoZero"/>
        <c:auto val="1"/>
        <c:lblAlgn val="ctr"/>
        <c:lblOffset val="100"/>
        <c:noMultiLvlLbl val="0"/>
      </c:catAx>
      <c:valAx>
        <c:axId val="72213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10.7456665</c:v>
                </c:pt>
                <c:pt idx="1">
                  <c:v>10.405645</c:v>
                </c:pt>
                <c:pt idx="2">
                  <c:v>9.9853380000000005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709.60649999999998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5032"/>
        <c:axId val="722143072"/>
      </c:barChart>
      <c:catAx>
        <c:axId val="72214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3072"/>
        <c:crosses val="autoZero"/>
        <c:auto val="1"/>
        <c:lblAlgn val="ctr"/>
        <c:lblOffset val="100"/>
        <c:noMultiLvlLbl val="0"/>
      </c:catAx>
      <c:valAx>
        <c:axId val="722143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19.090001999999998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42680"/>
        <c:axId val="722143856"/>
      </c:barChart>
      <c:catAx>
        <c:axId val="72214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3856"/>
        <c:crosses val="autoZero"/>
        <c:auto val="1"/>
        <c:lblAlgn val="ctr"/>
        <c:lblOffset val="100"/>
        <c:noMultiLvlLbl val="0"/>
      </c:catAx>
      <c:valAx>
        <c:axId val="72214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4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72.924000000000007</c:v>
                </c:pt>
                <c:pt idx="1">
                  <c:v>11.000999999999999</c:v>
                </c:pt>
                <c:pt idx="2">
                  <c:v>16.074999999999999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2137192"/>
        <c:axId val="722146992"/>
      </c:barChart>
      <c:catAx>
        <c:axId val="72213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6992"/>
        <c:crosses val="autoZero"/>
        <c:auto val="1"/>
        <c:lblAlgn val="ctr"/>
        <c:lblOffset val="100"/>
        <c:noMultiLvlLbl val="0"/>
      </c:catAx>
      <c:valAx>
        <c:axId val="72214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3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1821.2478000000001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37976"/>
        <c:axId val="642694880"/>
      </c:barChart>
      <c:catAx>
        <c:axId val="72213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4880"/>
        <c:crosses val="autoZero"/>
        <c:auto val="1"/>
        <c:lblAlgn val="ctr"/>
        <c:lblOffset val="100"/>
        <c:noMultiLvlLbl val="0"/>
      </c:catAx>
      <c:valAx>
        <c:axId val="642694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3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86.633790000000005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9976"/>
        <c:axId val="642698408"/>
      </c:barChart>
      <c:catAx>
        <c:axId val="64269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8408"/>
        <c:crosses val="autoZero"/>
        <c:auto val="1"/>
        <c:lblAlgn val="ctr"/>
        <c:lblOffset val="100"/>
        <c:noMultiLvlLbl val="0"/>
      </c:catAx>
      <c:valAx>
        <c:axId val="64269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697.94550000000004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5272"/>
        <c:axId val="642691744"/>
      </c:barChart>
      <c:catAx>
        <c:axId val="64269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1744"/>
        <c:crosses val="autoZero"/>
        <c:auto val="1"/>
        <c:lblAlgn val="ctr"/>
        <c:lblOffset val="100"/>
        <c:noMultiLvlLbl val="0"/>
      </c:catAx>
      <c:valAx>
        <c:axId val="64269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3.0853902999999998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6400"/>
        <c:axId val="722150128"/>
      </c:barChart>
      <c:catAx>
        <c:axId val="72215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0128"/>
        <c:crosses val="autoZero"/>
        <c:auto val="1"/>
        <c:lblAlgn val="ctr"/>
        <c:lblOffset val="100"/>
        <c:noMultiLvlLbl val="0"/>
      </c:catAx>
      <c:valAx>
        <c:axId val="72215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7122.2209999999995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88216"/>
        <c:axId val="642698800"/>
      </c:barChart>
      <c:catAx>
        <c:axId val="64268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8800"/>
        <c:crosses val="autoZero"/>
        <c:auto val="1"/>
        <c:lblAlgn val="ctr"/>
        <c:lblOffset val="100"/>
        <c:noMultiLvlLbl val="0"/>
      </c:catAx>
      <c:valAx>
        <c:axId val="64269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8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14.1595125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6056"/>
        <c:axId val="642699192"/>
      </c:barChart>
      <c:catAx>
        <c:axId val="64269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9192"/>
        <c:crosses val="autoZero"/>
        <c:auto val="1"/>
        <c:lblAlgn val="ctr"/>
        <c:lblOffset val="100"/>
        <c:noMultiLvlLbl val="0"/>
      </c:catAx>
      <c:valAx>
        <c:axId val="64269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1.3425616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89392"/>
        <c:axId val="642691352"/>
      </c:barChart>
      <c:catAx>
        <c:axId val="64268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1352"/>
        <c:crosses val="autoZero"/>
        <c:auto val="1"/>
        <c:lblAlgn val="ctr"/>
        <c:lblOffset val="100"/>
        <c:noMultiLvlLbl val="0"/>
      </c:catAx>
      <c:valAx>
        <c:axId val="64269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8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305.38164999999998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7968"/>
        <c:axId val="722157576"/>
      </c:barChart>
      <c:catAx>
        <c:axId val="7221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7576"/>
        <c:crosses val="autoZero"/>
        <c:auto val="1"/>
        <c:lblAlgn val="ctr"/>
        <c:lblOffset val="100"/>
        <c:noMultiLvlLbl val="0"/>
      </c:catAx>
      <c:valAx>
        <c:axId val="7221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1.5748671000000001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0912"/>
        <c:axId val="722152088"/>
      </c:barChart>
      <c:catAx>
        <c:axId val="72215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2088"/>
        <c:crosses val="autoZero"/>
        <c:auto val="1"/>
        <c:lblAlgn val="ctr"/>
        <c:lblOffset val="100"/>
        <c:noMultiLvlLbl val="0"/>
      </c:catAx>
      <c:valAx>
        <c:axId val="722152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14.870741000000001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5224"/>
        <c:axId val="722155616"/>
      </c:barChart>
      <c:catAx>
        <c:axId val="72215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5616"/>
        <c:crosses val="autoZero"/>
        <c:auto val="1"/>
        <c:lblAlgn val="ctr"/>
        <c:lblOffset val="100"/>
        <c:noMultiLvlLbl val="0"/>
      </c:catAx>
      <c:valAx>
        <c:axId val="72215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1.3425616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2480"/>
        <c:axId val="722149344"/>
      </c:barChart>
      <c:catAx>
        <c:axId val="72215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49344"/>
        <c:crosses val="autoZero"/>
        <c:auto val="1"/>
        <c:lblAlgn val="ctr"/>
        <c:lblOffset val="100"/>
        <c:noMultiLvlLbl val="0"/>
      </c:catAx>
      <c:valAx>
        <c:axId val="72214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579.00287000000003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54832"/>
        <c:axId val="722160320"/>
      </c:barChart>
      <c:catAx>
        <c:axId val="72215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60320"/>
        <c:crosses val="autoZero"/>
        <c:auto val="1"/>
        <c:lblAlgn val="ctr"/>
        <c:lblOffset val="100"/>
        <c:noMultiLvlLbl val="0"/>
      </c:catAx>
      <c:valAx>
        <c:axId val="7221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5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7.7270794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2161496"/>
        <c:axId val="722151304"/>
      </c:barChart>
      <c:catAx>
        <c:axId val="722161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2151304"/>
        <c:crosses val="autoZero"/>
        <c:auto val="1"/>
        <c:lblAlgn val="ctr"/>
        <c:lblOffset val="100"/>
        <c:noMultiLvlLbl val="0"/>
      </c:catAx>
      <c:valAx>
        <c:axId val="72215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216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김슬지, ID : H1900692)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14:19:01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1821.2478000000001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64.000950000000003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24.238949999999999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72.924000000000007</v>
      </c>
      <c r="G8" s="59">
        <f>'DRIs DATA 입력'!G8</f>
        <v>11.000999999999999</v>
      </c>
      <c r="H8" s="59">
        <f>'DRIs DATA 입력'!H8</f>
        <v>16.074999999999999</v>
      </c>
      <c r="I8" s="46"/>
      <c r="J8" s="59" t="s">
        <v>215</v>
      </c>
      <c r="K8" s="59">
        <f>'DRIs DATA 입력'!K8</f>
        <v>7.8070000000000004</v>
      </c>
      <c r="L8" s="59">
        <f>'DRIs DATA 입력'!L8</f>
        <v>12.182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709.60649999999998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19.090001999999998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3.0853902999999998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305.38164999999998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86.633790000000005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1.8296233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1.5748671000000001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14.870741000000001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1.3425616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579.00287000000003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7.7270794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2.3449909999999998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1.6405487999999999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697.94550000000004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1194.8602000000001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7122.2209999999995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3221.1042000000002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289.05212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91.560010000000005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14.1595125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10.228782000000001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580.48694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3.3603727999999999E-2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3.0430883999999998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204.82561999999999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76.947100000000006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6" sqref="P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290</v>
      </c>
      <c r="B1" s="61" t="s">
        <v>318</v>
      </c>
      <c r="G1" s="62" t="s">
        <v>291</v>
      </c>
      <c r="H1" s="61" t="s">
        <v>319</v>
      </c>
    </row>
    <row r="3" spans="1:27" x14ac:dyDescent="0.3">
      <c r="A3" s="71" t="s">
        <v>305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320</v>
      </c>
      <c r="B4" s="69"/>
      <c r="C4" s="69"/>
      <c r="E4" s="66" t="s">
        <v>277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276</v>
      </c>
      <c r="V4" s="69"/>
      <c r="W4" s="69"/>
      <c r="X4" s="69"/>
      <c r="Y4" s="69"/>
      <c r="Z4" s="69"/>
    </row>
    <row r="5" spans="1:27" x14ac:dyDescent="0.3">
      <c r="A5" s="65"/>
      <c r="B5" s="65" t="s">
        <v>278</v>
      </c>
      <c r="C5" s="65" t="s">
        <v>306</v>
      </c>
      <c r="E5" s="65"/>
      <c r="F5" s="65" t="s">
        <v>49</v>
      </c>
      <c r="G5" s="65" t="s">
        <v>307</v>
      </c>
      <c r="H5" s="65" t="s">
        <v>45</v>
      </c>
      <c r="J5" s="65"/>
      <c r="K5" s="65" t="s">
        <v>322</v>
      </c>
      <c r="L5" s="65" t="s">
        <v>292</v>
      </c>
      <c r="N5" s="65"/>
      <c r="O5" s="65" t="s">
        <v>323</v>
      </c>
      <c r="P5" s="65" t="s">
        <v>282</v>
      </c>
      <c r="Q5" s="65" t="s">
        <v>324</v>
      </c>
      <c r="R5" s="65" t="s">
        <v>308</v>
      </c>
      <c r="S5" s="65" t="s">
        <v>306</v>
      </c>
      <c r="U5" s="65"/>
      <c r="V5" s="65" t="s">
        <v>323</v>
      </c>
      <c r="W5" s="65" t="s">
        <v>282</v>
      </c>
      <c r="X5" s="65" t="s">
        <v>324</v>
      </c>
      <c r="Y5" s="65" t="s">
        <v>308</v>
      </c>
      <c r="Z5" s="65" t="s">
        <v>306</v>
      </c>
    </row>
    <row r="6" spans="1:27" x14ac:dyDescent="0.3">
      <c r="A6" s="65" t="s">
        <v>320</v>
      </c>
      <c r="B6" s="65">
        <v>2100</v>
      </c>
      <c r="C6" s="65">
        <v>1821.2478000000001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64.000950000000003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24.238949999999999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327</v>
      </c>
      <c r="F8" s="65">
        <v>72.924000000000007</v>
      </c>
      <c r="G8" s="65">
        <v>11.000999999999999</v>
      </c>
      <c r="H8" s="65">
        <v>16.074999999999999</v>
      </c>
      <c r="J8" s="65" t="s">
        <v>327</v>
      </c>
      <c r="K8" s="65">
        <v>7.8070000000000004</v>
      </c>
      <c r="L8" s="65">
        <v>12.182</v>
      </c>
    </row>
    <row r="13" spans="1:27" x14ac:dyDescent="0.3">
      <c r="A13" s="70" t="s">
        <v>283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279</v>
      </c>
      <c r="I14" s="69"/>
      <c r="J14" s="69"/>
      <c r="K14" s="69"/>
      <c r="L14" s="69"/>
      <c r="M14" s="69"/>
      <c r="O14" s="69" t="s">
        <v>328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323</v>
      </c>
      <c r="C15" s="65" t="s">
        <v>282</v>
      </c>
      <c r="D15" s="65" t="s">
        <v>324</v>
      </c>
      <c r="E15" s="65" t="s">
        <v>308</v>
      </c>
      <c r="F15" s="65" t="s">
        <v>306</v>
      </c>
      <c r="H15" s="65"/>
      <c r="I15" s="65" t="s">
        <v>323</v>
      </c>
      <c r="J15" s="65" t="s">
        <v>282</v>
      </c>
      <c r="K15" s="65" t="s">
        <v>324</v>
      </c>
      <c r="L15" s="65" t="s">
        <v>308</v>
      </c>
      <c r="M15" s="65" t="s">
        <v>306</v>
      </c>
      <c r="O15" s="65"/>
      <c r="P15" s="65" t="s">
        <v>323</v>
      </c>
      <c r="Q15" s="65" t="s">
        <v>282</v>
      </c>
      <c r="R15" s="65" t="s">
        <v>324</v>
      </c>
      <c r="S15" s="65" t="s">
        <v>308</v>
      </c>
      <c r="T15" s="65" t="s">
        <v>306</v>
      </c>
      <c r="V15" s="65"/>
      <c r="W15" s="65" t="s">
        <v>323</v>
      </c>
      <c r="X15" s="65" t="s">
        <v>282</v>
      </c>
      <c r="Y15" s="65" t="s">
        <v>324</v>
      </c>
      <c r="Z15" s="65" t="s">
        <v>308</v>
      </c>
      <c r="AA15" s="65" t="s">
        <v>306</v>
      </c>
    </row>
    <row r="16" spans="1:27" x14ac:dyDescent="0.3">
      <c r="A16" s="65" t="s">
        <v>295</v>
      </c>
      <c r="B16" s="65">
        <v>460</v>
      </c>
      <c r="C16" s="65">
        <v>650</v>
      </c>
      <c r="D16" s="65">
        <v>0</v>
      </c>
      <c r="E16" s="65">
        <v>2300</v>
      </c>
      <c r="F16" s="65">
        <v>709.60649999999998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19.090001999999998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3.0853902999999998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305.38164999999998</v>
      </c>
    </row>
    <row r="23" spans="1:62" x14ac:dyDescent="0.3">
      <c r="A23" s="70" t="s">
        <v>284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311</v>
      </c>
      <c r="B24" s="69"/>
      <c r="C24" s="69"/>
      <c r="D24" s="69"/>
      <c r="E24" s="69"/>
      <c r="F24" s="69"/>
      <c r="H24" s="69" t="s">
        <v>280</v>
      </c>
      <c r="I24" s="69"/>
      <c r="J24" s="69"/>
      <c r="K24" s="69"/>
      <c r="L24" s="69"/>
      <c r="M24" s="69"/>
      <c r="O24" s="69" t="s">
        <v>296</v>
      </c>
      <c r="P24" s="69"/>
      <c r="Q24" s="69"/>
      <c r="R24" s="69"/>
      <c r="S24" s="69"/>
      <c r="T24" s="69"/>
      <c r="V24" s="69" t="s">
        <v>281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286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329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323</v>
      </c>
      <c r="C25" s="65" t="s">
        <v>282</v>
      </c>
      <c r="D25" s="65" t="s">
        <v>324</v>
      </c>
      <c r="E25" s="65" t="s">
        <v>308</v>
      </c>
      <c r="F25" s="65" t="s">
        <v>306</v>
      </c>
      <c r="H25" s="65"/>
      <c r="I25" s="65" t="s">
        <v>323</v>
      </c>
      <c r="J25" s="65" t="s">
        <v>282</v>
      </c>
      <c r="K25" s="65" t="s">
        <v>324</v>
      </c>
      <c r="L25" s="65" t="s">
        <v>308</v>
      </c>
      <c r="M25" s="65" t="s">
        <v>306</v>
      </c>
      <c r="O25" s="65"/>
      <c r="P25" s="65" t="s">
        <v>323</v>
      </c>
      <c r="Q25" s="65" t="s">
        <v>282</v>
      </c>
      <c r="R25" s="65" t="s">
        <v>324</v>
      </c>
      <c r="S25" s="65" t="s">
        <v>308</v>
      </c>
      <c r="T25" s="65" t="s">
        <v>306</v>
      </c>
      <c r="V25" s="65"/>
      <c r="W25" s="65" t="s">
        <v>323</v>
      </c>
      <c r="X25" s="65" t="s">
        <v>282</v>
      </c>
      <c r="Y25" s="65" t="s">
        <v>324</v>
      </c>
      <c r="Z25" s="65" t="s">
        <v>308</v>
      </c>
      <c r="AA25" s="65" t="s">
        <v>306</v>
      </c>
      <c r="AC25" s="65"/>
      <c r="AD25" s="65" t="s">
        <v>323</v>
      </c>
      <c r="AE25" s="65" t="s">
        <v>282</v>
      </c>
      <c r="AF25" s="65" t="s">
        <v>324</v>
      </c>
      <c r="AG25" s="65" t="s">
        <v>308</v>
      </c>
      <c r="AH25" s="65" t="s">
        <v>306</v>
      </c>
      <c r="AJ25" s="65"/>
      <c r="AK25" s="65" t="s">
        <v>323</v>
      </c>
      <c r="AL25" s="65" t="s">
        <v>282</v>
      </c>
      <c r="AM25" s="65" t="s">
        <v>324</v>
      </c>
      <c r="AN25" s="65" t="s">
        <v>308</v>
      </c>
      <c r="AO25" s="65" t="s">
        <v>306</v>
      </c>
      <c r="AQ25" s="65"/>
      <c r="AR25" s="65" t="s">
        <v>323</v>
      </c>
      <c r="AS25" s="65" t="s">
        <v>282</v>
      </c>
      <c r="AT25" s="65" t="s">
        <v>324</v>
      </c>
      <c r="AU25" s="65" t="s">
        <v>308</v>
      </c>
      <c r="AV25" s="65" t="s">
        <v>306</v>
      </c>
      <c r="AX25" s="65"/>
      <c r="AY25" s="65" t="s">
        <v>323</v>
      </c>
      <c r="AZ25" s="65" t="s">
        <v>282</v>
      </c>
      <c r="BA25" s="65" t="s">
        <v>324</v>
      </c>
      <c r="BB25" s="65" t="s">
        <v>308</v>
      </c>
      <c r="BC25" s="65" t="s">
        <v>306</v>
      </c>
      <c r="BE25" s="65"/>
      <c r="BF25" s="65" t="s">
        <v>323</v>
      </c>
      <c r="BG25" s="65" t="s">
        <v>282</v>
      </c>
      <c r="BH25" s="65" t="s">
        <v>324</v>
      </c>
      <c r="BI25" s="65" t="s">
        <v>308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86.633790000000005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1.8296233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1.5748671000000001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14.870741000000001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1.3425616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579.00287000000003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7.7270794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2.3449909999999998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1.6405487999999999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297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282</v>
      </c>
      <c r="D35" s="65" t="s">
        <v>324</v>
      </c>
      <c r="E35" s="65" t="s">
        <v>308</v>
      </c>
      <c r="F35" s="65" t="s">
        <v>306</v>
      </c>
      <c r="H35" s="65"/>
      <c r="I35" s="65" t="s">
        <v>323</v>
      </c>
      <c r="J35" s="65" t="s">
        <v>282</v>
      </c>
      <c r="K35" s="65" t="s">
        <v>324</v>
      </c>
      <c r="L35" s="65" t="s">
        <v>308</v>
      </c>
      <c r="M35" s="65" t="s">
        <v>306</v>
      </c>
      <c r="O35" s="65"/>
      <c r="P35" s="65" t="s">
        <v>323</v>
      </c>
      <c r="Q35" s="65" t="s">
        <v>282</v>
      </c>
      <c r="R35" s="65" t="s">
        <v>324</v>
      </c>
      <c r="S35" s="65" t="s">
        <v>308</v>
      </c>
      <c r="T35" s="65" t="s">
        <v>306</v>
      </c>
      <c r="V35" s="65"/>
      <c r="W35" s="65" t="s">
        <v>323</v>
      </c>
      <c r="X35" s="65" t="s">
        <v>282</v>
      </c>
      <c r="Y35" s="65" t="s">
        <v>324</v>
      </c>
      <c r="Z35" s="65" t="s">
        <v>308</v>
      </c>
      <c r="AA35" s="65" t="s">
        <v>306</v>
      </c>
      <c r="AC35" s="65"/>
      <c r="AD35" s="65" t="s">
        <v>323</v>
      </c>
      <c r="AE35" s="65" t="s">
        <v>282</v>
      </c>
      <c r="AF35" s="65" t="s">
        <v>324</v>
      </c>
      <c r="AG35" s="65" t="s">
        <v>308</v>
      </c>
      <c r="AH35" s="65" t="s">
        <v>306</v>
      </c>
      <c r="AJ35" s="65"/>
      <c r="AK35" s="65" t="s">
        <v>323</v>
      </c>
      <c r="AL35" s="65" t="s">
        <v>282</v>
      </c>
      <c r="AM35" s="65" t="s">
        <v>324</v>
      </c>
      <c r="AN35" s="65" t="s">
        <v>308</v>
      </c>
      <c r="AO35" s="65" t="s">
        <v>306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697.94550000000004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1194.8602000000001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7122.2209999999995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3221.1042000000002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289.05212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91.560010000000005</v>
      </c>
    </row>
    <row r="43" spans="1:68" x14ac:dyDescent="0.3">
      <c r="A43" s="70" t="s">
        <v>287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298</v>
      </c>
      <c r="B44" s="69"/>
      <c r="C44" s="69"/>
      <c r="D44" s="69"/>
      <c r="E44" s="69"/>
      <c r="F44" s="69"/>
      <c r="H44" s="69" t="s">
        <v>333</v>
      </c>
      <c r="I44" s="69"/>
      <c r="J44" s="69"/>
      <c r="K44" s="69"/>
      <c r="L44" s="69"/>
      <c r="M44" s="69"/>
      <c r="O44" s="69" t="s">
        <v>316</v>
      </c>
      <c r="P44" s="69"/>
      <c r="Q44" s="69"/>
      <c r="R44" s="69"/>
      <c r="S44" s="69"/>
      <c r="T44" s="69"/>
      <c r="V44" s="69" t="s">
        <v>299</v>
      </c>
      <c r="W44" s="69"/>
      <c r="X44" s="69"/>
      <c r="Y44" s="69"/>
      <c r="Z44" s="69"/>
      <c r="AA44" s="69"/>
      <c r="AC44" s="69" t="s">
        <v>300</v>
      </c>
      <c r="AD44" s="69"/>
      <c r="AE44" s="69"/>
      <c r="AF44" s="69"/>
      <c r="AG44" s="69"/>
      <c r="AH44" s="69"/>
      <c r="AJ44" s="69" t="s">
        <v>301</v>
      </c>
      <c r="AK44" s="69"/>
      <c r="AL44" s="69"/>
      <c r="AM44" s="69"/>
      <c r="AN44" s="69"/>
      <c r="AO44" s="69"/>
      <c r="AQ44" s="69" t="s">
        <v>317</v>
      </c>
      <c r="AR44" s="69"/>
      <c r="AS44" s="69"/>
      <c r="AT44" s="69"/>
      <c r="AU44" s="69"/>
      <c r="AV44" s="69"/>
      <c r="AX44" s="69" t="s">
        <v>302</v>
      </c>
      <c r="AY44" s="69"/>
      <c r="AZ44" s="69"/>
      <c r="BA44" s="69"/>
      <c r="BB44" s="69"/>
      <c r="BC44" s="69"/>
      <c r="BE44" s="69" t="s">
        <v>288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323</v>
      </c>
      <c r="C45" s="65" t="s">
        <v>282</v>
      </c>
      <c r="D45" s="65" t="s">
        <v>324</v>
      </c>
      <c r="E45" s="65" t="s">
        <v>308</v>
      </c>
      <c r="F45" s="65" t="s">
        <v>306</v>
      </c>
      <c r="H45" s="65"/>
      <c r="I45" s="65" t="s">
        <v>323</v>
      </c>
      <c r="J45" s="65" t="s">
        <v>282</v>
      </c>
      <c r="K45" s="65" t="s">
        <v>324</v>
      </c>
      <c r="L45" s="65" t="s">
        <v>308</v>
      </c>
      <c r="M45" s="65" t="s">
        <v>306</v>
      </c>
      <c r="O45" s="65"/>
      <c r="P45" s="65" t="s">
        <v>323</v>
      </c>
      <c r="Q45" s="65" t="s">
        <v>282</v>
      </c>
      <c r="R45" s="65" t="s">
        <v>324</v>
      </c>
      <c r="S45" s="65" t="s">
        <v>308</v>
      </c>
      <c r="T45" s="65" t="s">
        <v>306</v>
      </c>
      <c r="V45" s="65"/>
      <c r="W45" s="65" t="s">
        <v>323</v>
      </c>
      <c r="X45" s="65" t="s">
        <v>282</v>
      </c>
      <c r="Y45" s="65" t="s">
        <v>324</v>
      </c>
      <c r="Z45" s="65" t="s">
        <v>308</v>
      </c>
      <c r="AA45" s="65" t="s">
        <v>306</v>
      </c>
      <c r="AC45" s="65"/>
      <c r="AD45" s="65" t="s">
        <v>323</v>
      </c>
      <c r="AE45" s="65" t="s">
        <v>282</v>
      </c>
      <c r="AF45" s="65" t="s">
        <v>324</v>
      </c>
      <c r="AG45" s="65" t="s">
        <v>308</v>
      </c>
      <c r="AH45" s="65" t="s">
        <v>306</v>
      </c>
      <c r="AJ45" s="65"/>
      <c r="AK45" s="65" t="s">
        <v>323</v>
      </c>
      <c r="AL45" s="65" t="s">
        <v>282</v>
      </c>
      <c r="AM45" s="65" t="s">
        <v>324</v>
      </c>
      <c r="AN45" s="65" t="s">
        <v>308</v>
      </c>
      <c r="AO45" s="65" t="s">
        <v>306</v>
      </c>
      <c r="AQ45" s="65"/>
      <c r="AR45" s="65" t="s">
        <v>323</v>
      </c>
      <c r="AS45" s="65" t="s">
        <v>282</v>
      </c>
      <c r="AT45" s="65" t="s">
        <v>324</v>
      </c>
      <c r="AU45" s="65" t="s">
        <v>308</v>
      </c>
      <c r="AV45" s="65" t="s">
        <v>306</v>
      </c>
      <c r="AX45" s="65"/>
      <c r="AY45" s="65" t="s">
        <v>323</v>
      </c>
      <c r="AZ45" s="65" t="s">
        <v>282</v>
      </c>
      <c r="BA45" s="65" t="s">
        <v>324</v>
      </c>
      <c r="BB45" s="65" t="s">
        <v>308</v>
      </c>
      <c r="BC45" s="65" t="s">
        <v>306</v>
      </c>
      <c r="BE45" s="65"/>
      <c r="BF45" s="65" t="s">
        <v>323</v>
      </c>
      <c r="BG45" s="65" t="s">
        <v>282</v>
      </c>
      <c r="BH45" s="65" t="s">
        <v>324</v>
      </c>
      <c r="BI45" s="65" t="s">
        <v>308</v>
      </c>
      <c r="BJ45" s="65" t="s">
        <v>306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14.1595125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10.228782000000001</v>
      </c>
      <c r="O46" s="65" t="s">
        <v>289</v>
      </c>
      <c r="P46" s="65">
        <v>600</v>
      </c>
      <c r="Q46" s="65">
        <v>800</v>
      </c>
      <c r="R46" s="65">
        <v>0</v>
      </c>
      <c r="S46" s="65">
        <v>10000</v>
      </c>
      <c r="T46" s="65">
        <v>580.48694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3.3603727999999999E-2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3.0430883999999998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204.82561999999999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76.947100000000006</v>
      </c>
      <c r="AX46" s="65" t="s">
        <v>303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9" sqref="E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304</v>
      </c>
      <c r="D2" s="61">
        <v>28</v>
      </c>
      <c r="E2" s="61">
        <v>1821.2478000000001</v>
      </c>
      <c r="F2" s="61">
        <v>290.33685000000003</v>
      </c>
      <c r="G2" s="61">
        <v>43.797127000000003</v>
      </c>
      <c r="H2" s="61">
        <v>23.119447999999998</v>
      </c>
      <c r="I2" s="61">
        <v>20.677679999999999</v>
      </c>
      <c r="J2" s="61">
        <v>64.000950000000003</v>
      </c>
      <c r="K2" s="61">
        <v>33.548653000000002</v>
      </c>
      <c r="L2" s="61">
        <v>30.452303000000001</v>
      </c>
      <c r="M2" s="61">
        <v>24.238949999999999</v>
      </c>
      <c r="N2" s="61">
        <v>2.03335</v>
      </c>
      <c r="O2" s="61">
        <v>13.099569000000001</v>
      </c>
      <c r="P2" s="61">
        <v>873.46387000000004</v>
      </c>
      <c r="Q2" s="61">
        <v>29.905918</v>
      </c>
      <c r="R2" s="61">
        <v>709.60649999999998</v>
      </c>
      <c r="S2" s="61">
        <v>144.82355999999999</v>
      </c>
      <c r="T2" s="61">
        <v>6777.3954999999996</v>
      </c>
      <c r="U2" s="61">
        <v>3.0853902999999998</v>
      </c>
      <c r="V2" s="61">
        <v>19.090001999999998</v>
      </c>
      <c r="W2" s="61">
        <v>305.38164999999998</v>
      </c>
      <c r="X2" s="61">
        <v>86.633790000000005</v>
      </c>
      <c r="Y2" s="61">
        <v>1.8296233</v>
      </c>
      <c r="Z2" s="61">
        <v>1.5748671000000001</v>
      </c>
      <c r="AA2" s="61">
        <v>14.870741000000001</v>
      </c>
      <c r="AB2" s="61">
        <v>1.3425616</v>
      </c>
      <c r="AC2" s="61">
        <v>579.00287000000003</v>
      </c>
      <c r="AD2" s="61">
        <v>7.7270794</v>
      </c>
      <c r="AE2" s="61">
        <v>2.3449909999999998</v>
      </c>
      <c r="AF2" s="61">
        <v>1.6405487999999999</v>
      </c>
      <c r="AG2" s="61">
        <v>697.94550000000004</v>
      </c>
      <c r="AH2" s="61">
        <v>313.42615000000001</v>
      </c>
      <c r="AI2" s="61">
        <v>384.51931999999999</v>
      </c>
      <c r="AJ2" s="61">
        <v>1194.8602000000001</v>
      </c>
      <c r="AK2" s="61">
        <v>7122.2209999999995</v>
      </c>
      <c r="AL2" s="61">
        <v>289.05212</v>
      </c>
      <c r="AM2" s="61">
        <v>3221.1042000000002</v>
      </c>
      <c r="AN2" s="61">
        <v>91.560010000000005</v>
      </c>
      <c r="AO2" s="61">
        <v>14.1595125</v>
      </c>
      <c r="AP2" s="61">
        <v>10.730971</v>
      </c>
      <c r="AQ2" s="61">
        <v>3.4285420000000002</v>
      </c>
      <c r="AR2" s="61">
        <v>10.228782000000001</v>
      </c>
      <c r="AS2" s="61">
        <v>580.48694</v>
      </c>
      <c r="AT2" s="61">
        <v>3.3603727999999999E-2</v>
      </c>
      <c r="AU2" s="61">
        <v>3.0430883999999998</v>
      </c>
      <c r="AV2" s="61">
        <v>204.82561999999999</v>
      </c>
      <c r="AW2" s="61">
        <v>76.947100000000006</v>
      </c>
      <c r="AX2" s="61">
        <v>0.21432327000000001</v>
      </c>
      <c r="AY2" s="61">
        <v>1.1135606</v>
      </c>
      <c r="AZ2" s="61">
        <v>277.13231999999999</v>
      </c>
      <c r="BA2" s="61">
        <v>31.143667000000001</v>
      </c>
      <c r="BB2" s="61">
        <v>10.7456665</v>
      </c>
      <c r="BC2" s="61">
        <v>10.405645</v>
      </c>
      <c r="BD2" s="61">
        <v>9.9853380000000005</v>
      </c>
      <c r="BE2" s="61">
        <v>0.42555890000000002</v>
      </c>
      <c r="BF2" s="61">
        <v>2.7416364999999998</v>
      </c>
      <c r="BG2" s="61">
        <v>1.1101958E-2</v>
      </c>
      <c r="BH2" s="61">
        <v>5.4574459999999998E-2</v>
      </c>
      <c r="BI2" s="61">
        <v>4.1993602999999997E-2</v>
      </c>
      <c r="BJ2" s="61">
        <v>0.13913774000000001</v>
      </c>
      <c r="BK2" s="61">
        <v>8.5399680000000004E-4</v>
      </c>
      <c r="BL2" s="61">
        <v>0.53628439999999999</v>
      </c>
      <c r="BM2" s="61">
        <v>4.2715544999999997</v>
      </c>
      <c r="BN2" s="61">
        <v>1.4739059999999999</v>
      </c>
      <c r="BO2" s="61">
        <v>64.484440000000006</v>
      </c>
      <c r="BP2" s="61">
        <v>11.339354999999999</v>
      </c>
      <c r="BQ2" s="61">
        <v>21.558070000000001</v>
      </c>
      <c r="BR2" s="61">
        <v>75.702629999999999</v>
      </c>
      <c r="BS2" s="61">
        <v>23.593637000000001</v>
      </c>
      <c r="BT2" s="61">
        <v>14.775327000000001</v>
      </c>
      <c r="BU2" s="61">
        <v>0.14035428999999999</v>
      </c>
      <c r="BV2" s="61">
        <v>9.3592780000000004E-3</v>
      </c>
      <c r="BW2" s="61">
        <v>0.96841909999999998</v>
      </c>
      <c r="BX2" s="61">
        <v>1.0863026</v>
      </c>
      <c r="BY2" s="61">
        <v>0.1208135</v>
      </c>
      <c r="BZ2" s="61">
        <v>1.0438273999999999E-3</v>
      </c>
      <c r="CA2" s="61">
        <v>0.72071194999999999</v>
      </c>
      <c r="CB2" s="61">
        <v>9.0945269999999998E-3</v>
      </c>
      <c r="CC2" s="61">
        <v>0.20116523</v>
      </c>
      <c r="CD2" s="61">
        <v>0.55759970000000003</v>
      </c>
      <c r="CE2" s="61">
        <v>6.6174750000000004E-2</v>
      </c>
      <c r="CF2" s="61">
        <v>2.5008778999999998E-2</v>
      </c>
      <c r="CG2" s="61">
        <v>2.9999999000000001E-6</v>
      </c>
      <c r="CH2" s="61">
        <v>3.7962272999999998E-2</v>
      </c>
      <c r="CI2" s="61">
        <v>1.5350373E-2</v>
      </c>
      <c r="CJ2" s="61">
        <v>0.96710145000000003</v>
      </c>
      <c r="CK2" s="61">
        <v>1.6471095000000002E-2</v>
      </c>
      <c r="CL2" s="61">
        <v>1.3514674</v>
      </c>
      <c r="CM2" s="61">
        <v>3.6759908000000001</v>
      </c>
      <c r="CN2" s="61">
        <v>2105.3337000000001</v>
      </c>
      <c r="CO2" s="61">
        <v>3671.0246999999999</v>
      </c>
      <c r="CP2" s="61">
        <v>1945.366</v>
      </c>
      <c r="CQ2" s="61">
        <v>787.96483999999998</v>
      </c>
      <c r="CR2" s="61">
        <v>375.76139999999998</v>
      </c>
      <c r="CS2" s="61">
        <v>484.85082999999997</v>
      </c>
      <c r="CT2" s="61">
        <v>2089.1696999999999</v>
      </c>
      <c r="CU2" s="61">
        <v>1283.6027999999999</v>
      </c>
      <c r="CV2" s="61">
        <v>1594.6795999999999</v>
      </c>
      <c r="CW2" s="61">
        <v>1371.9746</v>
      </c>
      <c r="CX2" s="61">
        <v>409.90111999999999</v>
      </c>
      <c r="CY2" s="61">
        <v>2741.3389000000002</v>
      </c>
      <c r="CZ2" s="61">
        <v>1385.5063</v>
      </c>
      <c r="DA2" s="61">
        <v>2881.9104000000002</v>
      </c>
      <c r="DB2" s="61">
        <v>2862.7316999999998</v>
      </c>
      <c r="DC2" s="61">
        <v>4164.2304999999997</v>
      </c>
      <c r="DD2" s="61">
        <v>7036.4663</v>
      </c>
      <c r="DE2" s="61">
        <v>1247.9344000000001</v>
      </c>
      <c r="DF2" s="61">
        <v>3744.0398</v>
      </c>
      <c r="DG2" s="61">
        <v>1585.4427000000001</v>
      </c>
      <c r="DH2" s="61">
        <v>78.501130000000003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31.143667000000001</v>
      </c>
      <c r="B6">
        <f>BB2</f>
        <v>10.7456665</v>
      </c>
      <c r="C6">
        <f>BC2</f>
        <v>10.405645</v>
      </c>
      <c r="D6">
        <f>BD2</f>
        <v>9.9853380000000005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3" sqref="I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34015</v>
      </c>
      <c r="C2" s="56">
        <f ca="1">YEAR(TODAY())-YEAR(B2)+IF(TODAY()&gt;=DATE(YEAR(TODAY()),MONTH(B2),DAY(B2)),0,-1)</f>
        <v>28</v>
      </c>
      <c r="E2" s="52">
        <v>163</v>
      </c>
      <c r="F2" s="53" t="s">
        <v>275</v>
      </c>
      <c r="G2" s="52">
        <v>70</v>
      </c>
      <c r="H2" s="51" t="s">
        <v>40</v>
      </c>
      <c r="I2" s="72">
        <f>ROUND(G3/E3^2,1)</f>
        <v>26.3</v>
      </c>
    </row>
    <row r="3" spans="1:9" x14ac:dyDescent="0.3">
      <c r="E3" s="51">
        <f>E2/100</f>
        <v>1.63</v>
      </c>
      <c r="F3" s="51" t="s">
        <v>39</v>
      </c>
      <c r="G3" s="51">
        <f>G2</f>
        <v>70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김슬지, ID : H1900692)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14:19:01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5" zoomScaleNormal="100" zoomScaleSheetLayoutView="100" zoomScalePageLayoutView="10" workbookViewId="0">
      <selection activeCell="X23" sqref="X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28</v>
      </c>
      <c r="G12" s="137"/>
      <c r="H12" s="137"/>
      <c r="I12" s="137"/>
      <c r="K12" s="128">
        <f>'개인정보 및 신체계측 입력'!E2</f>
        <v>163</v>
      </c>
      <c r="L12" s="129"/>
      <c r="M12" s="122">
        <f>'개인정보 및 신체계측 입력'!G2</f>
        <v>70</v>
      </c>
      <c r="N12" s="123"/>
      <c r="O12" s="118" t="s">
        <v>270</v>
      </c>
      <c r="P12" s="112"/>
      <c r="Q12" s="115">
        <f>'개인정보 및 신체계측 입력'!I2</f>
        <v>26.3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김슬지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72.924000000000007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11.000999999999999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16.074999999999999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12.2</v>
      </c>
      <c r="L72" s="36" t="s">
        <v>52</v>
      </c>
      <c r="M72" s="36">
        <f>ROUND('DRIs DATA'!K8,1)</f>
        <v>7.8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94.61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159.08000000000001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86.63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89.5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87.24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474.81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141.6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2021-08-10T05:23:29Z</dcterms:modified>
</cp:coreProperties>
</file>