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1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<sst xmlns="http://schemas.openxmlformats.org/spreadsheetml/2006/main" count="692" uniqueCount="365">
  <si>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</si>
  <si>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</si>
  <si>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</si>
  <si>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</si>
  <si>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</si>
  <si>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</si>
  <si>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</si>
  <si>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</si>
  <si>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</si>
  <si>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</si>
  <si>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</si>
  <si>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</si>
  <si>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</si>
  <si>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</si>
  <si>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</si>
  <si>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</si>
  <si>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</si>
  <si>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</si>
  <si>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</si>
  <si>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</si>
  <si>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</si>
  <si>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</si>
  <si>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</si>
  <si>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</si>
  <si>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</si>
  <si>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</si>
  <si>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</si>
  <si>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</si>
  <si>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</si>
  <si>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</si>
  <si>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</si>
  <si>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</si>
  <si>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</si>
  <si>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</si>
  <si>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</si>
  <si>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</si>
  <si>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</si>
  <si>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</si>
  <si>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</si>
  <si>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</si>
  <si>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</si>
  <si>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</si>
  <si>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</si>
  <si>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</si>
  <si>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</si>
  <si>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</si>
  <si>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</si>
  <si>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</si>
  <si>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</si>
  <si>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</si>
  <si>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</si>
  <si>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</si>
  <si>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</si>
  <si>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</si>
  <si>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</si>
  <si>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</si>
  <si>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</si>
  <si>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</si>
  <si>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</si>
  <si>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</si>
  <si>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</si>
  <si>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</si>
  <si>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</si>
  <si>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</si>
  <si>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</si>
  <si>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</si>
  <si>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</si>
  <si>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</si>
  <si>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</si>
  <si>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</si>
  <si>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</si>
  <si>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</si>
  <si>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</si>
  <si>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</si>
  <si>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</si>
  <si>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</si>
  <si>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</si>
  <si>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</si>
  <si>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</si>
  <si>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</si>
  <si>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</si>
  <si>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</si>
  <si>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</si>
  <si>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</si>
  <si>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</si>
  <si>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</si>
  <si>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</si>
  <si>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</si>
  <si>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</si>
  <si>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</si>
  <si>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</si>
  <si>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</si>
  <si>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</si>
  <si>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</si>
  <si>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</si>
  <si>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</si>
  <si>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</si>
  <si>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</si>
  <si>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</si>
  <si>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</si>
  <si>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</si>
  <si>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</si>
  <si>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</si>
  <si>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</si>
  <si>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</si>
  <si>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</si>
  <si>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</si>
  <si>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</si>
  <si>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</si>
  <si>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</si>
  <si>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</si>
  <si>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</si>
  <si>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</si>
  <si>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</si>
  <si>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</si>
  <si>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</si>
  <si>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</si>
  <si>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</si>
  <si>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</si>
  <si>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</si>
  <si>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</si>
  <si>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</si>
  <si>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</si>
  <si>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</si>
  <si>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</si>
  <si>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</si>
  <si>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</si>
  <si>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</si>
  <si>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</si>
  <si>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</si>
  <si>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</si>
  <si>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</si>
  <si>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</si>
  <si>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</si>
  <si>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</si>
  <si>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</si>
  <si>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</si>
  <si>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</si>
  <si>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</si>
  <si>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</si>
  <si>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</si>
  <si>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</si>
  <si>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</si>
  <si>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</si>
  <si>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</si>
  <si>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</si>
  <si>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</si>
  <si>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</si>
  <si>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</si>
  <si>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</si>
  <si>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</si>
  <si>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</si>
  <si>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</si>
  <si>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</si>
  <si>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</si>
  <si>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</si>
  <si>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</si>
  <si>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</si>
  <si>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</si>
  <si>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</si>
  <si>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</si>
  <si>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</si>
  <si>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</si>
  <si>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</si>
  <si>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</si>
  <si>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</si>
  <si>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</si>
  <si>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</si>
  <si>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</si>
  <si>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</si>
  <si>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</si>
  <si>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</si>
  <si>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</si>
  <si>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</si>
  <si>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</si>
  <si>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</si>
  <si>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</si>
  <si>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</si>
  <si>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</si>
  <si>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</si>
  <si>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</si>
  <si>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</si>
  <si>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</si>
  <si>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</si>
  <si>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</si>
  <si>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</si>
  <si>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</si>
  <si>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</si>
  <si>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</si>
  <si>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</si>
  <si>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</si>
  <si>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</si>
  <si>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</si>
  <si>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</si>
  <si>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</si>
  <si>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</si>
  <si>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</si>
  <si>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</si>
  <si>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</si>
  <si>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</si>
  <si>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</si>
  <si>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</si>
  <si>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</si>
  <si>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</si>
  <si>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</si>
  <si>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</si>
  <si>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</si>
  <si>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</si>
  <si>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</si>
  <si>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</si>
  <si>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</si>
  <si>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</si>
  <si>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</si>
  <si>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</si>
  <si>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</si>
  <si>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</si>
  <si>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</si>
  <si>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</si>
  <si>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</si>
  <si>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</si>
  <si>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</si>
  <si>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</si>
  <si>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</si>
  <si>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</si>
  <si>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</si>
  <si>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</si>
  <si>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</si>
  <si>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</si>
  <si>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</si>
  <si>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</si>
  <si>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</si>
  <si>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</si>
  <si>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</si>
  <si>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</si>
  <si>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</si>
  <si>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</si>
  <si>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</si>
  <si>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</si>
  <si>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</si>
  <si>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</si>
  <si>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</si>
  <si>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</si>
  <si>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</si>
  <si>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</si>
  <si>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</si>
  <si>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</si>
  <si>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</si>
  <si>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</si>
  <si>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</si>
  <si>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</si>
  <si>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</si>
  <si>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</si>
  <si>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</si>
  <si>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</si>
  <si>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</si>
  <si>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</si>
  <si>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</si>
  <si>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</si>
  <si>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</si>
  <si>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</si>
  <si>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</si>
  <si>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</si>
  <si>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</si>
  <si>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</si>
  <si>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</si>
  <si>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</si>
  <si>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</si>
  <si>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</si>
  <si>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</si>
  <si>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</si>
  <si>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</si>
  <si>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</si>
  <si>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</si>
  <si>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</si>
  <si>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</si>
  <si>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</si>
  <si>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열량영양소</t>
    <phoneticPr fontId="1" type="noConversion"/>
  </si>
  <si>
    <t>권장섭취량</t>
    <phoneticPr fontId="1" type="noConversion"/>
  </si>
  <si>
    <t>비타민B6</t>
    <phoneticPr fontId="1" type="noConversion"/>
  </si>
  <si>
    <t>엽산</t>
    <phoneticPr fontId="1" type="noConversion"/>
  </si>
  <si>
    <t>구리(ug/일)</t>
    <phoneticPr fontId="1" type="noConversion"/>
  </si>
  <si>
    <t>출력시각</t>
    <phoneticPr fontId="1" type="noConversion"/>
  </si>
  <si>
    <t>n-6불포화</t>
    <phoneticPr fontId="1" type="noConversion"/>
  </si>
  <si>
    <t>비타민A</t>
    <phoneticPr fontId="1" type="noConversion"/>
  </si>
  <si>
    <t>마그네슘</t>
    <phoneticPr fontId="1" type="noConversion"/>
  </si>
  <si>
    <t>몰리브덴(ug/일)</t>
    <phoneticPr fontId="1" type="noConversion"/>
  </si>
  <si>
    <t>F</t>
  </si>
  <si>
    <t>다량영양소</t>
    <phoneticPr fontId="1" type="noConversion"/>
  </si>
  <si>
    <t>섭취량</t>
    <phoneticPr fontId="1" type="noConversion"/>
  </si>
  <si>
    <t>상한섭취량</t>
    <phoneticPr fontId="1" type="noConversion"/>
  </si>
  <si>
    <t>비타민B12</t>
    <phoneticPr fontId="1" type="noConversion"/>
  </si>
  <si>
    <t>비오틴</t>
    <phoneticPr fontId="1" type="noConversion"/>
  </si>
  <si>
    <t>칼륨</t>
    <phoneticPr fontId="1" type="noConversion"/>
  </si>
  <si>
    <t>구리</t>
    <phoneticPr fontId="1" type="noConversion"/>
  </si>
  <si>
    <t>셀레늄</t>
    <phoneticPr fontId="1" type="noConversion"/>
  </si>
  <si>
    <t>불포화지방산</t>
    <phoneticPr fontId="1" type="noConversion"/>
  </si>
  <si>
    <t>평균필요량</t>
    <phoneticPr fontId="1" type="noConversion"/>
  </si>
  <si>
    <t>충분섭취량</t>
    <phoneticPr fontId="1" type="noConversion"/>
  </si>
  <si>
    <t>적정비율(최소)</t>
    <phoneticPr fontId="1" type="noConversion"/>
  </si>
  <si>
    <t>식이섬유(g/일)</t>
    <phoneticPr fontId="1" type="noConversion"/>
  </si>
  <si>
    <t>섭취비율</t>
    <phoneticPr fontId="1" type="noConversion"/>
  </si>
  <si>
    <t>염소</t>
    <phoneticPr fontId="1" type="noConversion"/>
  </si>
  <si>
    <t>정보</t>
    <phoneticPr fontId="1" type="noConversion"/>
  </si>
  <si>
    <t>(설문지 : FFQ 95문항 설문지, 사용자 : 김시현, ID : H1900693)</t>
  </si>
  <si>
    <t>2021년 08월 10일 14:24:06</t>
  </si>
  <si>
    <t>에너지(kcal)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</si>
  <si>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</si>
  <si>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</si>
  <si>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</si>
  <si>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</si>
  <si>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</si>
  <si>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</si>
  <si>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</si>
  <si>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평균필요량</t>
    <phoneticPr fontId="1" type="noConversion"/>
  </si>
  <si>
    <t>충분섭취량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</si>
  <si>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</si>
  <si>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</si>
  <si>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</si>
  <si>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</si>
  <si>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</si>
  <si>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</si>
  <si>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</si>
  <si>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</si>
  <si>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</si>
  <si>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</si>
  <si>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</si>
  <si>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권장섭취량</t>
    <phoneticPr fontId="1" type="noConversion"/>
  </si>
  <si>
    <t>상한섭취량</t>
    <phoneticPr fontId="1" type="noConversion"/>
  </si>
  <si>
    <t>평균필요량</t>
    <phoneticPr fontId="1" type="noConversion"/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</si>
  <si>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</si>
  <si>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</si>
  <si>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</si>
  <si>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</si>
  <si>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</si>
  <si>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</si>
  <si>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</si>
  <si>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</si>
  <si>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</si>
  <si>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</si>
  <si>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판토텐산</t>
    <phoneticPr fontId="1" type="noConversion"/>
  </si>
  <si>
    <t>권장섭취량</t>
    <phoneticPr fontId="1" type="noConversion"/>
  </si>
  <si>
    <t>상한섭취량</t>
    <phoneticPr fontId="1" type="noConversion"/>
  </si>
  <si>
    <t>평균필요량</t>
    <phoneticPr fontId="1" type="noConversion"/>
  </si>
  <si>
    <t>충분섭취량</t>
    <phoneticPr fontId="1" type="noConversion"/>
  </si>
  <si>
    <t>섭취량</t>
    <phoneticPr fontId="1" type="noConversion"/>
  </si>
  <si>
    <t>섭취량</t>
    <phoneticPr fontId="1" type="noConversion"/>
  </si>
  <si>
    <t>상한섭취량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</si>
  <si>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</si>
  <si>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</si>
  <si>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</si>
  <si>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나트륨</t>
    <phoneticPr fontId="1" type="noConversion"/>
  </si>
  <si>
    <t>상한섭취량</t>
    <phoneticPr fontId="1" type="noConversion"/>
  </si>
  <si>
    <t>평균필요량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</si>
  <si>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</si>
  <si>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</si>
  <si>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</si>
  <si>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</si>
  <si>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</si>
  <si>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</si>
  <si>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몰리브덴</t>
    <phoneticPr fontId="1" type="noConversion"/>
  </si>
  <si>
    <t>크롬</t>
    <phoneticPr fontId="1" type="noConversion"/>
  </si>
  <si>
    <t>권장섭취량</t>
    <phoneticPr fontId="1" type="noConversion"/>
  </si>
  <si>
    <t>크롬(ug/일)</t>
    <phoneticPr fontId="1" type="noConversion"/>
  </si>
  <si>
    <t>H1900693</t>
  </si>
  <si>
    <t>김시현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</si>
</sst>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37.343969999999999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879808"/>
        <c:axId val="654875496"/>
      </c:barChart>
      <c:catAx>
        <c:axId val="65487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875496"/>
        <c:crosses val="autoZero"/>
        <c:auto val="1"/>
        <c:lblAlgn val="ctr"/>
        <c:lblOffset val="100"/>
        <c:noMultiLvlLbl val="0"/>
      </c:catAx>
      <c:valAx>
        <c:axId val="654875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879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1.2718875000000001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860208"/>
        <c:axId val="654856288"/>
      </c:barChart>
      <c:catAx>
        <c:axId val="654860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856288"/>
        <c:crosses val="autoZero"/>
        <c:auto val="1"/>
        <c:lblAlgn val="ctr"/>
        <c:lblOffset val="100"/>
        <c:noMultiLvlLbl val="0"/>
      </c:catAx>
      <c:valAx>
        <c:axId val="654856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86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0.27316584999999999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851584"/>
        <c:axId val="654850408"/>
      </c:barChart>
      <c:catAx>
        <c:axId val="654851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850408"/>
        <c:crosses val="autoZero"/>
        <c:auto val="1"/>
        <c:lblAlgn val="ctr"/>
        <c:lblOffset val="100"/>
        <c:noMultiLvlLbl val="0"/>
      </c:catAx>
      <c:valAx>
        <c:axId val="654850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85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546.52593999999999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857464"/>
        <c:axId val="654853544"/>
      </c:barChart>
      <c:catAx>
        <c:axId val="654857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853544"/>
        <c:crosses val="autoZero"/>
        <c:auto val="1"/>
        <c:lblAlgn val="ctr"/>
        <c:lblOffset val="100"/>
        <c:noMultiLvlLbl val="0"/>
      </c:catAx>
      <c:valAx>
        <c:axId val="654853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857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1645.173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848448"/>
        <c:axId val="654853936"/>
      </c:barChart>
      <c:catAx>
        <c:axId val="65484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853936"/>
        <c:crosses val="autoZero"/>
        <c:auto val="1"/>
        <c:lblAlgn val="ctr"/>
        <c:lblOffset val="100"/>
        <c:noMultiLvlLbl val="0"/>
      </c:catAx>
      <c:valAx>
        <c:axId val="65485393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84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61.147953000000001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848840"/>
        <c:axId val="654858248"/>
      </c:barChart>
      <c:catAx>
        <c:axId val="654848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858248"/>
        <c:crosses val="autoZero"/>
        <c:auto val="1"/>
        <c:lblAlgn val="ctr"/>
        <c:lblOffset val="100"/>
        <c:noMultiLvlLbl val="0"/>
      </c:catAx>
      <c:valAx>
        <c:axId val="654858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848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51.326210000000003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861776"/>
        <c:axId val="654865304"/>
      </c:barChart>
      <c:catAx>
        <c:axId val="654861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865304"/>
        <c:crosses val="autoZero"/>
        <c:auto val="1"/>
        <c:lblAlgn val="ctr"/>
        <c:lblOffset val="100"/>
        <c:noMultiLvlLbl val="0"/>
      </c:catAx>
      <c:valAx>
        <c:axId val="654865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86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5.8179125999999997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862168"/>
        <c:axId val="654870400"/>
      </c:barChart>
      <c:catAx>
        <c:axId val="654862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870400"/>
        <c:crosses val="autoZero"/>
        <c:auto val="1"/>
        <c:lblAlgn val="ctr"/>
        <c:lblOffset val="100"/>
        <c:noMultiLvlLbl val="0"/>
      </c:catAx>
      <c:valAx>
        <c:axId val="6548704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862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825.31089999999995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860992"/>
        <c:axId val="654871184"/>
      </c:barChart>
      <c:catAx>
        <c:axId val="654860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871184"/>
        <c:crosses val="autoZero"/>
        <c:auto val="1"/>
        <c:lblAlgn val="ctr"/>
        <c:lblOffset val="100"/>
        <c:noMultiLvlLbl val="0"/>
      </c:catAx>
      <c:valAx>
        <c:axId val="65487118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86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9.6613749999999998E-2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864912"/>
        <c:axId val="654860600"/>
      </c:barChart>
      <c:catAx>
        <c:axId val="654864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860600"/>
        <c:crosses val="autoZero"/>
        <c:auto val="1"/>
        <c:lblAlgn val="ctr"/>
        <c:lblOffset val="100"/>
        <c:noMultiLvlLbl val="0"/>
      </c:catAx>
      <c:valAx>
        <c:axId val="654860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86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1.6134212000000001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861384"/>
        <c:axId val="654862952"/>
      </c:barChart>
      <c:catAx>
        <c:axId val="654861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862952"/>
        <c:crosses val="autoZero"/>
        <c:auto val="1"/>
        <c:lblAlgn val="ctr"/>
        <c:lblOffset val="100"/>
        <c:noMultiLvlLbl val="0"/>
      </c:catAx>
      <c:valAx>
        <c:axId val="654862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861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14.620703000000001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877456"/>
        <c:axId val="654874712"/>
      </c:barChart>
      <c:catAx>
        <c:axId val="654877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874712"/>
        <c:crosses val="autoZero"/>
        <c:auto val="1"/>
        <c:lblAlgn val="ctr"/>
        <c:lblOffset val="100"/>
        <c:noMultiLvlLbl val="0"/>
      </c:catAx>
      <c:valAx>
        <c:axId val="6548747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877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54.116805999999997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863736"/>
        <c:axId val="654865696"/>
      </c:barChart>
      <c:catAx>
        <c:axId val="654863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865696"/>
        <c:crosses val="autoZero"/>
        <c:auto val="1"/>
        <c:lblAlgn val="ctr"/>
        <c:lblOffset val="100"/>
        <c:noMultiLvlLbl val="0"/>
      </c:catAx>
      <c:valAx>
        <c:axId val="654865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863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41.904780000000002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867656"/>
        <c:axId val="654870792"/>
      </c:barChart>
      <c:catAx>
        <c:axId val="654867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870792"/>
        <c:crosses val="autoZero"/>
        <c:auto val="1"/>
        <c:lblAlgn val="ctr"/>
        <c:lblOffset val="100"/>
        <c:noMultiLvlLbl val="0"/>
      </c:catAx>
      <c:valAx>
        <c:axId val="654870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867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13.32</c:v>
                </c:pt>
                <c:pt idx="1">
                  <c:v>15.727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54866480"/>
        <c:axId val="654864520"/>
      </c:barChart>
      <c:catAx>
        <c:axId val="654866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864520"/>
        <c:crosses val="autoZero"/>
        <c:auto val="1"/>
        <c:lblAlgn val="ctr"/>
        <c:lblOffset val="100"/>
        <c:noMultiLvlLbl val="0"/>
      </c:catAx>
      <c:valAx>
        <c:axId val="654864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866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5.2226414999999999</c:v>
                </c:pt>
                <c:pt idx="1">
                  <c:v>6.5549445000000004</c:v>
                </c:pt>
                <c:pt idx="2">
                  <c:v>5.1992880000000001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363.54660000000001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868440"/>
        <c:axId val="654868832"/>
      </c:barChart>
      <c:catAx>
        <c:axId val="654868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868832"/>
        <c:crosses val="autoZero"/>
        <c:auto val="1"/>
        <c:lblAlgn val="ctr"/>
        <c:lblOffset val="100"/>
        <c:noMultiLvlLbl val="0"/>
      </c:catAx>
      <c:valAx>
        <c:axId val="654868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868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11.442075000000001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871576"/>
        <c:axId val="654869616"/>
      </c:barChart>
      <c:catAx>
        <c:axId val="654871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869616"/>
        <c:crosses val="autoZero"/>
        <c:auto val="1"/>
        <c:lblAlgn val="ctr"/>
        <c:lblOffset val="100"/>
        <c:noMultiLvlLbl val="0"/>
      </c:catAx>
      <c:valAx>
        <c:axId val="654869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871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69.888999999999996</c:v>
                </c:pt>
                <c:pt idx="1">
                  <c:v>12.465999999999999</c:v>
                </c:pt>
                <c:pt idx="2">
                  <c:v>17.645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54872360"/>
        <c:axId val="642690960"/>
      </c:barChart>
      <c:catAx>
        <c:axId val="654872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2690960"/>
        <c:crosses val="autoZero"/>
        <c:auto val="1"/>
        <c:lblAlgn val="ctr"/>
        <c:lblOffset val="100"/>
        <c:noMultiLvlLbl val="0"/>
      </c:catAx>
      <c:valAx>
        <c:axId val="642690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872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975.09154999999998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2694488"/>
        <c:axId val="642689392"/>
      </c:barChart>
      <c:catAx>
        <c:axId val="642694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2689392"/>
        <c:crosses val="autoZero"/>
        <c:auto val="1"/>
        <c:lblAlgn val="ctr"/>
        <c:lblOffset val="100"/>
        <c:noMultiLvlLbl val="0"/>
      </c:catAx>
      <c:valAx>
        <c:axId val="642689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2694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57.656852999999998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2696840"/>
        <c:axId val="642699584"/>
      </c:barChart>
      <c:catAx>
        <c:axId val="642696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2699584"/>
        <c:crosses val="autoZero"/>
        <c:auto val="1"/>
        <c:lblAlgn val="ctr"/>
        <c:lblOffset val="100"/>
        <c:noMultiLvlLbl val="0"/>
      </c:catAx>
      <c:valAx>
        <c:axId val="6426995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2696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234.66120000000001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2690176"/>
        <c:axId val="642698016"/>
      </c:barChart>
      <c:catAx>
        <c:axId val="64269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2698016"/>
        <c:crosses val="autoZero"/>
        <c:auto val="1"/>
        <c:lblAlgn val="ctr"/>
        <c:lblOffset val="100"/>
        <c:noMultiLvlLbl val="0"/>
      </c:catAx>
      <c:valAx>
        <c:axId val="642698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269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1.3338053999999999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875104"/>
        <c:axId val="654873144"/>
      </c:barChart>
      <c:catAx>
        <c:axId val="65487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873144"/>
        <c:crosses val="autoZero"/>
        <c:auto val="1"/>
        <c:lblAlgn val="ctr"/>
        <c:lblOffset val="100"/>
        <c:noMultiLvlLbl val="0"/>
      </c:catAx>
      <c:valAx>
        <c:axId val="654873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875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4276.7323999999999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2697232"/>
        <c:axId val="642698408"/>
      </c:barChart>
      <c:catAx>
        <c:axId val="642697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2698408"/>
        <c:crosses val="autoZero"/>
        <c:auto val="1"/>
        <c:lblAlgn val="ctr"/>
        <c:lblOffset val="100"/>
        <c:noMultiLvlLbl val="0"/>
      </c:catAx>
      <c:valAx>
        <c:axId val="642698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269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8.2460369999999994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2698800"/>
        <c:axId val="642691744"/>
      </c:barChart>
      <c:catAx>
        <c:axId val="642698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2691744"/>
        <c:crosses val="autoZero"/>
        <c:auto val="1"/>
        <c:lblAlgn val="ctr"/>
        <c:lblOffset val="100"/>
        <c:noMultiLvlLbl val="0"/>
      </c:catAx>
      <c:valAx>
        <c:axId val="642691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269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0.95806029999999998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2692920"/>
        <c:axId val="642699192"/>
      </c:barChart>
      <c:catAx>
        <c:axId val="642692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2699192"/>
        <c:crosses val="autoZero"/>
        <c:auto val="1"/>
        <c:lblAlgn val="ctr"/>
        <c:lblOffset val="100"/>
        <c:noMultiLvlLbl val="0"/>
      </c:catAx>
      <c:valAx>
        <c:axId val="642699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2692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137.27477999999999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877064"/>
        <c:axId val="654857072"/>
      </c:barChart>
      <c:catAx>
        <c:axId val="654877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857072"/>
        <c:crosses val="autoZero"/>
        <c:auto val="1"/>
        <c:lblAlgn val="ctr"/>
        <c:lblOffset val="100"/>
        <c:noMultiLvlLbl val="0"/>
      </c:catAx>
      <c:valAx>
        <c:axId val="654857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877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0.86559079999999999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854328"/>
        <c:axId val="654855896"/>
      </c:barChart>
      <c:catAx>
        <c:axId val="654854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855896"/>
        <c:crosses val="autoZero"/>
        <c:auto val="1"/>
        <c:lblAlgn val="ctr"/>
        <c:lblOffset val="100"/>
        <c:noMultiLvlLbl val="0"/>
      </c:catAx>
      <c:valAx>
        <c:axId val="654855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854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8.7911999999999999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853152"/>
        <c:axId val="654850800"/>
      </c:barChart>
      <c:catAx>
        <c:axId val="654853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850800"/>
        <c:crosses val="autoZero"/>
        <c:auto val="1"/>
        <c:lblAlgn val="ctr"/>
        <c:lblOffset val="100"/>
        <c:noMultiLvlLbl val="0"/>
      </c:catAx>
      <c:valAx>
        <c:axId val="654850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853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0.95806029999999998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852368"/>
        <c:axId val="654852760"/>
      </c:barChart>
      <c:catAx>
        <c:axId val="65485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852760"/>
        <c:crosses val="autoZero"/>
        <c:auto val="1"/>
        <c:lblAlgn val="ctr"/>
        <c:lblOffset val="100"/>
        <c:noMultiLvlLbl val="0"/>
      </c:catAx>
      <c:valAx>
        <c:axId val="654852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85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337.63162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849624"/>
        <c:axId val="654851192"/>
      </c:barChart>
      <c:catAx>
        <c:axId val="654849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851192"/>
        <c:crosses val="autoZero"/>
        <c:auto val="1"/>
        <c:lblAlgn val="ctr"/>
        <c:lblOffset val="100"/>
        <c:noMultiLvlLbl val="0"/>
      </c:catAx>
      <c:valAx>
        <c:axId val="654851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849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3.3853498000000002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855504"/>
        <c:axId val="654858640"/>
      </c:barChart>
      <c:catAx>
        <c:axId val="654855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858640"/>
        <c:crosses val="autoZero"/>
        <c:auto val="1"/>
        <c:lblAlgn val="ctr"/>
        <c:lblOffset val="100"/>
        <c:noMultiLvlLbl val="0"/>
      </c:catAx>
      <c:valAx>
        <c:axId val="654858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85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G66" sqref="G66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김시현, ID : H1900693)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08월 10일 14:24:06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2100</v>
      </c>
      <c r="C6" s="59">
        <f>'DRIs DATA 입력'!C6</f>
        <v>975.09154999999998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37.343969999999999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14.620703000000001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69.888999999999996</v>
      </c>
      <c r="G8" s="59">
        <f>'DRIs DATA 입력'!G8</f>
        <v>12.465999999999999</v>
      </c>
      <c r="H8" s="59">
        <f>'DRIs DATA 입력'!H8</f>
        <v>17.645</v>
      </c>
      <c r="I8" s="46"/>
      <c r="J8" s="59" t="s">
        <v>215</v>
      </c>
      <c r="K8" s="59">
        <f>'DRIs DATA 입력'!K8</f>
        <v>13.32</v>
      </c>
      <c r="L8" s="59">
        <f>'DRIs DATA 입력'!L8</f>
        <v>15.727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363.54660000000001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11.442075000000001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1.3338053999999999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137.27477999999999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57.656852999999998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1.0892588000000001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0.86559079999999999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8.7911999999999999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0.95806029999999998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337.63162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3.3853498000000002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1.2718875000000001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0.27316584999999999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234.66120000000001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546.52593999999999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4276.7323999999999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1645.173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61.147953000000001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51.326210000000003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8.2460369999999994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5.8179125999999997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825.31089999999995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9.6613749999999998E-2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1.6134212000000001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54.116805999999997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41.904780000000002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tabSelected="1" showWhiteSpace="0" zoomScale="55" zoomScaleNormal="55" zoomScalePageLayoutView="40" workbookViewId="0">
      <selection activeCell="K63" sqref="K63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ht="15" customHeight="1" x14ac:dyDescent="0.3">
      <c r="A1" s="62" t="s">
        <v>302</v>
      </c>
      <c r="B1" s="61" t="s">
        <v>303</v>
      </c>
      <c r="G1" s="62" t="s">
        <v>281</v>
      </c>
      <c r="H1" s="61" t="s">
        <v>304</v>
      </c>
    </row>
    <row r="3" spans="1:27" x14ac:dyDescent="0.3">
      <c r="A3" s="68" t="s">
        <v>287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305</v>
      </c>
      <c r="B4" s="67"/>
      <c r="C4" s="67"/>
      <c r="E4" s="69" t="s">
        <v>276</v>
      </c>
      <c r="F4" s="70"/>
      <c r="G4" s="70"/>
      <c r="H4" s="71"/>
      <c r="J4" s="69" t="s">
        <v>295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306</v>
      </c>
      <c r="V4" s="67"/>
      <c r="W4" s="67"/>
      <c r="X4" s="67"/>
      <c r="Y4" s="67"/>
      <c r="Z4" s="67"/>
    </row>
    <row r="5" spans="1:27" x14ac:dyDescent="0.3">
      <c r="A5" s="65"/>
      <c r="B5" s="65" t="s">
        <v>307</v>
      </c>
      <c r="C5" s="65" t="s">
        <v>308</v>
      </c>
      <c r="E5" s="65"/>
      <c r="F5" s="65" t="s">
        <v>309</v>
      </c>
      <c r="G5" s="65" t="s">
        <v>310</v>
      </c>
      <c r="H5" s="65" t="s">
        <v>311</v>
      </c>
      <c r="J5" s="65"/>
      <c r="K5" s="65" t="s">
        <v>312</v>
      </c>
      <c r="L5" s="65" t="s">
        <v>282</v>
      </c>
      <c r="N5" s="65"/>
      <c r="O5" s="65" t="s">
        <v>313</v>
      </c>
      <c r="P5" s="65" t="s">
        <v>277</v>
      </c>
      <c r="Q5" s="65" t="s">
        <v>314</v>
      </c>
      <c r="R5" s="65" t="s">
        <v>289</v>
      </c>
      <c r="S5" s="65" t="s">
        <v>288</v>
      </c>
      <c r="U5" s="65"/>
      <c r="V5" s="65" t="s">
        <v>315</v>
      </c>
      <c r="W5" s="65" t="s">
        <v>316</v>
      </c>
      <c r="X5" s="65" t="s">
        <v>314</v>
      </c>
      <c r="Y5" s="65" t="s">
        <v>317</v>
      </c>
      <c r="Z5" s="65" t="s">
        <v>288</v>
      </c>
    </row>
    <row r="6" spans="1:27" x14ac:dyDescent="0.3">
      <c r="A6" s="65" t="s">
        <v>305</v>
      </c>
      <c r="B6" s="65">
        <v>2100</v>
      </c>
      <c r="C6" s="65">
        <v>975.09154999999998</v>
      </c>
      <c r="E6" s="65" t="s">
        <v>298</v>
      </c>
      <c r="F6" s="65">
        <v>55</v>
      </c>
      <c r="G6" s="65">
        <v>15</v>
      </c>
      <c r="H6" s="65">
        <v>7</v>
      </c>
      <c r="J6" s="65" t="s">
        <v>318</v>
      </c>
      <c r="K6" s="65">
        <v>0.1</v>
      </c>
      <c r="L6" s="65">
        <v>4</v>
      </c>
      <c r="N6" s="65" t="s">
        <v>319</v>
      </c>
      <c r="O6" s="65">
        <v>45</v>
      </c>
      <c r="P6" s="65">
        <v>55</v>
      </c>
      <c r="Q6" s="65">
        <v>0</v>
      </c>
      <c r="R6" s="65">
        <v>0</v>
      </c>
      <c r="S6" s="65">
        <v>37.343969999999999</v>
      </c>
      <c r="U6" s="65" t="s">
        <v>299</v>
      </c>
      <c r="V6" s="65">
        <v>0</v>
      </c>
      <c r="W6" s="65">
        <v>0</v>
      </c>
      <c r="X6" s="65">
        <v>20</v>
      </c>
      <c r="Y6" s="65">
        <v>0</v>
      </c>
      <c r="Z6" s="65">
        <v>14.620703000000001</v>
      </c>
    </row>
    <row r="7" spans="1:27" x14ac:dyDescent="0.3">
      <c r="E7" s="65" t="s">
        <v>320</v>
      </c>
      <c r="F7" s="65">
        <v>65</v>
      </c>
      <c r="G7" s="65">
        <v>30</v>
      </c>
      <c r="H7" s="65">
        <v>20</v>
      </c>
      <c r="J7" s="65" t="s">
        <v>320</v>
      </c>
      <c r="K7" s="65">
        <v>1</v>
      </c>
      <c r="L7" s="65">
        <v>10</v>
      </c>
    </row>
    <row r="8" spans="1:27" x14ac:dyDescent="0.3">
      <c r="E8" s="65" t="s">
        <v>321</v>
      </c>
      <c r="F8" s="65">
        <v>69.888999999999996</v>
      </c>
      <c r="G8" s="65">
        <v>12.465999999999999</v>
      </c>
      <c r="H8" s="65">
        <v>17.645</v>
      </c>
      <c r="J8" s="65" t="s">
        <v>300</v>
      </c>
      <c r="K8" s="65">
        <v>13.32</v>
      </c>
      <c r="L8" s="65">
        <v>15.727</v>
      </c>
    </row>
    <row r="13" spans="1:27" x14ac:dyDescent="0.3">
      <c r="A13" s="66" t="s">
        <v>322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283</v>
      </c>
      <c r="B14" s="67"/>
      <c r="C14" s="67"/>
      <c r="D14" s="67"/>
      <c r="E14" s="67"/>
      <c r="F14" s="67"/>
      <c r="H14" s="67" t="s">
        <v>323</v>
      </c>
      <c r="I14" s="67"/>
      <c r="J14" s="67"/>
      <c r="K14" s="67"/>
      <c r="L14" s="67"/>
      <c r="M14" s="67"/>
      <c r="O14" s="67" t="s">
        <v>324</v>
      </c>
      <c r="P14" s="67"/>
      <c r="Q14" s="67"/>
      <c r="R14" s="67"/>
      <c r="S14" s="67"/>
      <c r="T14" s="67"/>
      <c r="V14" s="67" t="s">
        <v>325</v>
      </c>
      <c r="W14" s="67"/>
      <c r="X14" s="67"/>
      <c r="Y14" s="67"/>
      <c r="Z14" s="67"/>
      <c r="AA14" s="67"/>
    </row>
    <row r="15" spans="1:27" x14ac:dyDescent="0.3">
      <c r="A15" s="65"/>
      <c r="B15" s="65" t="s">
        <v>315</v>
      </c>
      <c r="C15" s="65" t="s">
        <v>326</v>
      </c>
      <c r="D15" s="65" t="s">
        <v>297</v>
      </c>
      <c r="E15" s="65" t="s">
        <v>327</v>
      </c>
      <c r="F15" s="65" t="s">
        <v>288</v>
      </c>
      <c r="H15" s="65"/>
      <c r="I15" s="65" t="s">
        <v>328</v>
      </c>
      <c r="J15" s="65" t="s">
        <v>277</v>
      </c>
      <c r="K15" s="65" t="s">
        <v>314</v>
      </c>
      <c r="L15" s="65" t="s">
        <v>317</v>
      </c>
      <c r="M15" s="65" t="s">
        <v>329</v>
      </c>
      <c r="O15" s="65"/>
      <c r="P15" s="65" t="s">
        <v>330</v>
      </c>
      <c r="Q15" s="65" t="s">
        <v>316</v>
      </c>
      <c r="R15" s="65" t="s">
        <v>331</v>
      </c>
      <c r="S15" s="65" t="s">
        <v>317</v>
      </c>
      <c r="T15" s="65" t="s">
        <v>288</v>
      </c>
      <c r="V15" s="65"/>
      <c r="W15" s="65" t="s">
        <v>296</v>
      </c>
      <c r="X15" s="65" t="s">
        <v>277</v>
      </c>
      <c r="Y15" s="65" t="s">
        <v>297</v>
      </c>
      <c r="Z15" s="65" t="s">
        <v>289</v>
      </c>
      <c r="AA15" s="65" t="s">
        <v>332</v>
      </c>
    </row>
    <row r="16" spans="1:27" x14ac:dyDescent="0.3">
      <c r="A16" s="65" t="s">
        <v>333</v>
      </c>
      <c r="B16" s="65">
        <v>460</v>
      </c>
      <c r="C16" s="65">
        <v>650</v>
      </c>
      <c r="D16" s="65">
        <v>0</v>
      </c>
      <c r="E16" s="65">
        <v>2300</v>
      </c>
      <c r="F16" s="65">
        <v>363.54660000000001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11.442075000000001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1.3338053999999999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137.27477999999999</v>
      </c>
    </row>
    <row r="23" spans="1:62" x14ac:dyDescent="0.3">
      <c r="A23" s="66" t="s">
        <v>334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335</v>
      </c>
      <c r="B24" s="67"/>
      <c r="C24" s="67"/>
      <c r="D24" s="67"/>
      <c r="E24" s="67"/>
      <c r="F24" s="67"/>
      <c r="H24" s="67" t="s">
        <v>336</v>
      </c>
      <c r="I24" s="67"/>
      <c r="J24" s="67"/>
      <c r="K24" s="67"/>
      <c r="L24" s="67"/>
      <c r="M24" s="67"/>
      <c r="O24" s="67" t="s">
        <v>337</v>
      </c>
      <c r="P24" s="67"/>
      <c r="Q24" s="67"/>
      <c r="R24" s="67"/>
      <c r="S24" s="67"/>
      <c r="T24" s="67"/>
      <c r="V24" s="67" t="s">
        <v>338</v>
      </c>
      <c r="W24" s="67"/>
      <c r="X24" s="67"/>
      <c r="Y24" s="67"/>
      <c r="Z24" s="67"/>
      <c r="AA24" s="67"/>
      <c r="AC24" s="67" t="s">
        <v>278</v>
      </c>
      <c r="AD24" s="67"/>
      <c r="AE24" s="67"/>
      <c r="AF24" s="67"/>
      <c r="AG24" s="67"/>
      <c r="AH24" s="67"/>
      <c r="AJ24" s="67" t="s">
        <v>279</v>
      </c>
      <c r="AK24" s="67"/>
      <c r="AL24" s="67"/>
      <c r="AM24" s="67"/>
      <c r="AN24" s="67"/>
      <c r="AO24" s="67"/>
      <c r="AQ24" s="67" t="s">
        <v>290</v>
      </c>
      <c r="AR24" s="67"/>
      <c r="AS24" s="67"/>
      <c r="AT24" s="67"/>
      <c r="AU24" s="67"/>
      <c r="AV24" s="67"/>
      <c r="AX24" s="67" t="s">
        <v>339</v>
      </c>
      <c r="AY24" s="67"/>
      <c r="AZ24" s="67"/>
      <c r="BA24" s="67"/>
      <c r="BB24" s="67"/>
      <c r="BC24" s="67"/>
      <c r="BE24" s="67" t="s">
        <v>291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315</v>
      </c>
      <c r="C25" s="65" t="s">
        <v>277</v>
      </c>
      <c r="D25" s="65" t="s">
        <v>297</v>
      </c>
      <c r="E25" s="65" t="s">
        <v>289</v>
      </c>
      <c r="F25" s="65" t="s">
        <v>308</v>
      </c>
      <c r="H25" s="65"/>
      <c r="I25" s="65" t="s">
        <v>296</v>
      </c>
      <c r="J25" s="65" t="s">
        <v>277</v>
      </c>
      <c r="K25" s="65" t="s">
        <v>297</v>
      </c>
      <c r="L25" s="65" t="s">
        <v>289</v>
      </c>
      <c r="M25" s="65" t="s">
        <v>288</v>
      </c>
      <c r="O25" s="65"/>
      <c r="P25" s="65" t="s">
        <v>296</v>
      </c>
      <c r="Q25" s="65" t="s">
        <v>340</v>
      </c>
      <c r="R25" s="65" t="s">
        <v>314</v>
      </c>
      <c r="S25" s="65" t="s">
        <v>341</v>
      </c>
      <c r="T25" s="65" t="s">
        <v>288</v>
      </c>
      <c r="V25" s="65"/>
      <c r="W25" s="65" t="s">
        <v>342</v>
      </c>
      <c r="X25" s="65" t="s">
        <v>316</v>
      </c>
      <c r="Y25" s="65" t="s">
        <v>343</v>
      </c>
      <c r="Z25" s="65" t="s">
        <v>289</v>
      </c>
      <c r="AA25" s="65" t="s">
        <v>344</v>
      </c>
      <c r="AC25" s="65"/>
      <c r="AD25" s="65" t="s">
        <v>328</v>
      </c>
      <c r="AE25" s="65" t="s">
        <v>277</v>
      </c>
      <c r="AF25" s="65" t="s">
        <v>331</v>
      </c>
      <c r="AG25" s="65" t="s">
        <v>317</v>
      </c>
      <c r="AH25" s="65" t="s">
        <v>288</v>
      </c>
      <c r="AJ25" s="65"/>
      <c r="AK25" s="65" t="s">
        <v>342</v>
      </c>
      <c r="AL25" s="65" t="s">
        <v>340</v>
      </c>
      <c r="AM25" s="65" t="s">
        <v>314</v>
      </c>
      <c r="AN25" s="65" t="s">
        <v>341</v>
      </c>
      <c r="AO25" s="65" t="s">
        <v>288</v>
      </c>
      <c r="AQ25" s="65"/>
      <c r="AR25" s="65" t="s">
        <v>328</v>
      </c>
      <c r="AS25" s="65" t="s">
        <v>277</v>
      </c>
      <c r="AT25" s="65" t="s">
        <v>314</v>
      </c>
      <c r="AU25" s="65" t="s">
        <v>317</v>
      </c>
      <c r="AV25" s="65" t="s">
        <v>288</v>
      </c>
      <c r="AX25" s="65"/>
      <c r="AY25" s="65" t="s">
        <v>342</v>
      </c>
      <c r="AZ25" s="65" t="s">
        <v>277</v>
      </c>
      <c r="BA25" s="65" t="s">
        <v>297</v>
      </c>
      <c r="BB25" s="65" t="s">
        <v>289</v>
      </c>
      <c r="BC25" s="65" t="s">
        <v>345</v>
      </c>
      <c r="BE25" s="65"/>
      <c r="BF25" s="65" t="s">
        <v>296</v>
      </c>
      <c r="BG25" s="65" t="s">
        <v>277</v>
      </c>
      <c r="BH25" s="65" t="s">
        <v>297</v>
      </c>
      <c r="BI25" s="65" t="s">
        <v>346</v>
      </c>
      <c r="BJ25" s="65" t="s">
        <v>288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57.656852999999998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1.0892588000000001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0.86559079999999999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8.7911999999999999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0.95806029999999998</v>
      </c>
      <c r="AJ26" s="65" t="s">
        <v>347</v>
      </c>
      <c r="AK26" s="65">
        <v>320</v>
      </c>
      <c r="AL26" s="65">
        <v>400</v>
      </c>
      <c r="AM26" s="65">
        <v>0</v>
      </c>
      <c r="AN26" s="65">
        <v>1000</v>
      </c>
      <c r="AO26" s="65">
        <v>337.63162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3.3853498000000002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1.2718875000000001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0.27316584999999999</v>
      </c>
    </row>
    <row r="33" spans="1:68" x14ac:dyDescent="0.3">
      <c r="A33" s="66" t="s">
        <v>348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349</v>
      </c>
      <c r="I34" s="67"/>
      <c r="J34" s="67"/>
      <c r="K34" s="67"/>
      <c r="L34" s="67"/>
      <c r="M34" s="67"/>
      <c r="O34" s="67" t="s">
        <v>350</v>
      </c>
      <c r="P34" s="67"/>
      <c r="Q34" s="67"/>
      <c r="R34" s="67"/>
      <c r="S34" s="67"/>
      <c r="T34" s="67"/>
      <c r="V34" s="67" t="s">
        <v>292</v>
      </c>
      <c r="W34" s="67"/>
      <c r="X34" s="67"/>
      <c r="Y34" s="67"/>
      <c r="Z34" s="67"/>
      <c r="AA34" s="67"/>
      <c r="AC34" s="67" t="s">
        <v>301</v>
      </c>
      <c r="AD34" s="67"/>
      <c r="AE34" s="67"/>
      <c r="AF34" s="67"/>
      <c r="AG34" s="67"/>
      <c r="AH34" s="67"/>
      <c r="AJ34" s="67" t="s">
        <v>284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296</v>
      </c>
      <c r="C35" s="65" t="s">
        <v>326</v>
      </c>
      <c r="D35" s="65" t="s">
        <v>314</v>
      </c>
      <c r="E35" s="65" t="s">
        <v>317</v>
      </c>
      <c r="F35" s="65" t="s">
        <v>329</v>
      </c>
      <c r="H35" s="65"/>
      <c r="I35" s="65" t="s">
        <v>328</v>
      </c>
      <c r="J35" s="65" t="s">
        <v>316</v>
      </c>
      <c r="K35" s="65" t="s">
        <v>297</v>
      </c>
      <c r="L35" s="65" t="s">
        <v>351</v>
      </c>
      <c r="M35" s="65" t="s">
        <v>308</v>
      </c>
      <c r="O35" s="65"/>
      <c r="P35" s="65" t="s">
        <v>296</v>
      </c>
      <c r="Q35" s="65" t="s">
        <v>277</v>
      </c>
      <c r="R35" s="65" t="s">
        <v>331</v>
      </c>
      <c r="S35" s="65" t="s">
        <v>317</v>
      </c>
      <c r="T35" s="65" t="s">
        <v>288</v>
      </c>
      <c r="V35" s="65"/>
      <c r="W35" s="65" t="s">
        <v>296</v>
      </c>
      <c r="X35" s="65" t="s">
        <v>316</v>
      </c>
      <c r="Y35" s="65" t="s">
        <v>331</v>
      </c>
      <c r="Z35" s="65" t="s">
        <v>289</v>
      </c>
      <c r="AA35" s="65" t="s">
        <v>288</v>
      </c>
      <c r="AC35" s="65"/>
      <c r="AD35" s="65" t="s">
        <v>352</v>
      </c>
      <c r="AE35" s="65" t="s">
        <v>326</v>
      </c>
      <c r="AF35" s="65" t="s">
        <v>297</v>
      </c>
      <c r="AG35" s="65" t="s">
        <v>289</v>
      </c>
      <c r="AH35" s="65" t="s">
        <v>329</v>
      </c>
      <c r="AJ35" s="65"/>
      <c r="AK35" s="65" t="s">
        <v>342</v>
      </c>
      <c r="AL35" s="65" t="s">
        <v>326</v>
      </c>
      <c r="AM35" s="65" t="s">
        <v>297</v>
      </c>
      <c r="AN35" s="65" t="s">
        <v>317</v>
      </c>
      <c r="AO35" s="65" t="s">
        <v>308</v>
      </c>
    </row>
    <row r="36" spans="1:68" x14ac:dyDescent="0.3">
      <c r="A36" s="65" t="s">
        <v>17</v>
      </c>
      <c r="B36" s="65">
        <v>530</v>
      </c>
      <c r="C36" s="65">
        <v>700</v>
      </c>
      <c r="D36" s="65">
        <v>0</v>
      </c>
      <c r="E36" s="65">
        <v>2500</v>
      </c>
      <c r="F36" s="65">
        <v>234.66120000000001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546.52593999999999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4276.7323999999999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1645.173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61.147953000000001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51.326210000000003</v>
      </c>
    </row>
    <row r="43" spans="1:68" x14ac:dyDescent="0.3">
      <c r="A43" s="66" t="s">
        <v>353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354</v>
      </c>
      <c r="B44" s="67"/>
      <c r="C44" s="67"/>
      <c r="D44" s="67"/>
      <c r="E44" s="67"/>
      <c r="F44" s="67"/>
      <c r="H44" s="67" t="s">
        <v>355</v>
      </c>
      <c r="I44" s="67"/>
      <c r="J44" s="67"/>
      <c r="K44" s="67"/>
      <c r="L44" s="67"/>
      <c r="M44" s="67"/>
      <c r="O44" s="67" t="s">
        <v>293</v>
      </c>
      <c r="P44" s="67"/>
      <c r="Q44" s="67"/>
      <c r="R44" s="67"/>
      <c r="S44" s="67"/>
      <c r="T44" s="67"/>
      <c r="V44" s="67" t="s">
        <v>356</v>
      </c>
      <c r="W44" s="67"/>
      <c r="X44" s="67"/>
      <c r="Y44" s="67"/>
      <c r="Z44" s="67"/>
      <c r="AA44" s="67"/>
      <c r="AC44" s="67" t="s">
        <v>357</v>
      </c>
      <c r="AD44" s="67"/>
      <c r="AE44" s="67"/>
      <c r="AF44" s="67"/>
      <c r="AG44" s="67"/>
      <c r="AH44" s="67"/>
      <c r="AJ44" s="67" t="s">
        <v>358</v>
      </c>
      <c r="AK44" s="67"/>
      <c r="AL44" s="67"/>
      <c r="AM44" s="67"/>
      <c r="AN44" s="67"/>
      <c r="AO44" s="67"/>
      <c r="AQ44" s="67" t="s">
        <v>294</v>
      </c>
      <c r="AR44" s="67"/>
      <c r="AS44" s="67"/>
      <c r="AT44" s="67"/>
      <c r="AU44" s="67"/>
      <c r="AV44" s="67"/>
      <c r="AX44" s="67" t="s">
        <v>359</v>
      </c>
      <c r="AY44" s="67"/>
      <c r="AZ44" s="67"/>
      <c r="BA44" s="67"/>
      <c r="BB44" s="67"/>
      <c r="BC44" s="67"/>
      <c r="BE44" s="67" t="s">
        <v>360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296</v>
      </c>
      <c r="C45" s="65" t="s">
        <v>340</v>
      </c>
      <c r="D45" s="65" t="s">
        <v>331</v>
      </c>
      <c r="E45" s="65" t="s">
        <v>317</v>
      </c>
      <c r="F45" s="65" t="s">
        <v>288</v>
      </c>
      <c r="H45" s="65"/>
      <c r="I45" s="65" t="s">
        <v>296</v>
      </c>
      <c r="J45" s="65" t="s">
        <v>277</v>
      </c>
      <c r="K45" s="65" t="s">
        <v>297</v>
      </c>
      <c r="L45" s="65" t="s">
        <v>327</v>
      </c>
      <c r="M45" s="65" t="s">
        <v>329</v>
      </c>
      <c r="O45" s="65"/>
      <c r="P45" s="65" t="s">
        <v>342</v>
      </c>
      <c r="Q45" s="65" t="s">
        <v>277</v>
      </c>
      <c r="R45" s="65" t="s">
        <v>331</v>
      </c>
      <c r="S45" s="65" t="s">
        <v>341</v>
      </c>
      <c r="T45" s="65" t="s">
        <v>329</v>
      </c>
      <c r="V45" s="65"/>
      <c r="W45" s="65" t="s">
        <v>313</v>
      </c>
      <c r="X45" s="65" t="s">
        <v>326</v>
      </c>
      <c r="Y45" s="65" t="s">
        <v>297</v>
      </c>
      <c r="Z45" s="65" t="s">
        <v>289</v>
      </c>
      <c r="AA45" s="65" t="s">
        <v>329</v>
      </c>
      <c r="AC45" s="65"/>
      <c r="AD45" s="65" t="s">
        <v>328</v>
      </c>
      <c r="AE45" s="65" t="s">
        <v>277</v>
      </c>
      <c r="AF45" s="65" t="s">
        <v>331</v>
      </c>
      <c r="AG45" s="65" t="s">
        <v>317</v>
      </c>
      <c r="AH45" s="65" t="s">
        <v>329</v>
      </c>
      <c r="AJ45" s="65"/>
      <c r="AK45" s="65" t="s">
        <v>296</v>
      </c>
      <c r="AL45" s="65" t="s">
        <v>277</v>
      </c>
      <c r="AM45" s="65" t="s">
        <v>297</v>
      </c>
      <c r="AN45" s="65" t="s">
        <v>289</v>
      </c>
      <c r="AO45" s="65" t="s">
        <v>308</v>
      </c>
      <c r="AQ45" s="65"/>
      <c r="AR45" s="65" t="s">
        <v>296</v>
      </c>
      <c r="AS45" s="65" t="s">
        <v>277</v>
      </c>
      <c r="AT45" s="65" t="s">
        <v>314</v>
      </c>
      <c r="AU45" s="65" t="s">
        <v>317</v>
      </c>
      <c r="AV45" s="65" t="s">
        <v>288</v>
      </c>
      <c r="AX45" s="65"/>
      <c r="AY45" s="65" t="s">
        <v>296</v>
      </c>
      <c r="AZ45" s="65" t="s">
        <v>361</v>
      </c>
      <c r="BA45" s="65" t="s">
        <v>314</v>
      </c>
      <c r="BB45" s="65" t="s">
        <v>289</v>
      </c>
      <c r="BC45" s="65" t="s">
        <v>308</v>
      </c>
      <c r="BE45" s="65"/>
      <c r="BF45" s="65" t="s">
        <v>296</v>
      </c>
      <c r="BG45" s="65" t="s">
        <v>277</v>
      </c>
      <c r="BH45" s="65" t="s">
        <v>297</v>
      </c>
      <c r="BI45" s="65" t="s">
        <v>289</v>
      </c>
      <c r="BJ45" s="65" t="s">
        <v>345</v>
      </c>
    </row>
    <row r="46" spans="1:68" x14ac:dyDescent="0.3">
      <c r="A46" s="65" t="s">
        <v>23</v>
      </c>
      <c r="B46" s="65">
        <v>11</v>
      </c>
      <c r="C46" s="65">
        <v>14</v>
      </c>
      <c r="D46" s="65">
        <v>0</v>
      </c>
      <c r="E46" s="65">
        <v>45</v>
      </c>
      <c r="F46" s="65">
        <v>8.2460369999999994</v>
      </c>
      <c r="H46" s="65" t="s">
        <v>24</v>
      </c>
      <c r="I46" s="65">
        <v>7</v>
      </c>
      <c r="J46" s="65">
        <v>8</v>
      </c>
      <c r="K46" s="65">
        <v>0</v>
      </c>
      <c r="L46" s="65">
        <v>35</v>
      </c>
      <c r="M46" s="65">
        <v>5.8179125999999997</v>
      </c>
      <c r="O46" s="65" t="s">
        <v>280</v>
      </c>
      <c r="P46" s="65">
        <v>600</v>
      </c>
      <c r="Q46" s="65">
        <v>800</v>
      </c>
      <c r="R46" s="65">
        <v>0</v>
      </c>
      <c r="S46" s="65">
        <v>10000</v>
      </c>
      <c r="T46" s="65">
        <v>825.31089999999995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9.6613749999999998E-2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1.6134212000000001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54.116805999999997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41.904780000000002</v>
      </c>
      <c r="AX46" s="65" t="s">
        <v>285</v>
      </c>
      <c r="AY46" s="65"/>
      <c r="AZ46" s="65"/>
      <c r="BA46" s="65"/>
      <c r="BB46" s="65"/>
      <c r="BC46" s="65"/>
      <c r="BE46" s="65" t="s">
        <v>362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2" sqref="E2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363</v>
      </c>
      <c r="B2" s="61" t="s">
        <v>364</v>
      </c>
      <c r="C2" s="61" t="s">
        <v>286</v>
      </c>
      <c r="D2" s="61">
        <v>29</v>
      </c>
      <c r="E2" s="61">
        <v>975.09154999999998</v>
      </c>
      <c r="F2" s="61">
        <v>147.91336000000001</v>
      </c>
      <c r="G2" s="61">
        <v>26.384218000000001</v>
      </c>
      <c r="H2" s="61">
        <v>14.001402000000001</v>
      </c>
      <c r="I2" s="61">
        <v>12.382815000000001</v>
      </c>
      <c r="J2" s="61">
        <v>37.343969999999999</v>
      </c>
      <c r="K2" s="61">
        <v>18.583645000000001</v>
      </c>
      <c r="L2" s="61">
        <v>18.760328000000001</v>
      </c>
      <c r="M2" s="61">
        <v>14.620703000000001</v>
      </c>
      <c r="N2" s="61">
        <v>1.1865513000000001</v>
      </c>
      <c r="O2" s="61">
        <v>7.9160050000000002</v>
      </c>
      <c r="P2" s="61">
        <v>473.50934000000001</v>
      </c>
      <c r="Q2" s="61">
        <v>17.501750000000001</v>
      </c>
      <c r="R2" s="61">
        <v>363.54660000000001</v>
      </c>
      <c r="S2" s="61">
        <v>54.633450000000003</v>
      </c>
      <c r="T2" s="61">
        <v>3706.9575</v>
      </c>
      <c r="U2" s="61">
        <v>1.3338053999999999</v>
      </c>
      <c r="V2" s="61">
        <v>11.442075000000001</v>
      </c>
      <c r="W2" s="61">
        <v>137.27477999999999</v>
      </c>
      <c r="X2" s="61">
        <v>57.656852999999998</v>
      </c>
      <c r="Y2" s="61">
        <v>1.0892588000000001</v>
      </c>
      <c r="Z2" s="61">
        <v>0.86559079999999999</v>
      </c>
      <c r="AA2" s="61">
        <v>8.7911999999999999</v>
      </c>
      <c r="AB2" s="61">
        <v>0.95806029999999998</v>
      </c>
      <c r="AC2" s="61">
        <v>337.63162</v>
      </c>
      <c r="AD2" s="61">
        <v>3.3853498000000002</v>
      </c>
      <c r="AE2" s="61">
        <v>1.2718875000000001</v>
      </c>
      <c r="AF2" s="61">
        <v>0.27316584999999999</v>
      </c>
      <c r="AG2" s="61">
        <v>234.66120000000001</v>
      </c>
      <c r="AH2" s="61">
        <v>157.27164999999999</v>
      </c>
      <c r="AI2" s="61">
        <v>77.389533999999998</v>
      </c>
      <c r="AJ2" s="61">
        <v>546.52593999999999</v>
      </c>
      <c r="AK2" s="61">
        <v>4276.7323999999999</v>
      </c>
      <c r="AL2" s="61">
        <v>61.147953000000001</v>
      </c>
      <c r="AM2" s="61">
        <v>1645.173</v>
      </c>
      <c r="AN2" s="61">
        <v>51.326210000000003</v>
      </c>
      <c r="AO2" s="61">
        <v>8.2460369999999994</v>
      </c>
      <c r="AP2" s="61">
        <v>5.9178385999999996</v>
      </c>
      <c r="AQ2" s="61">
        <v>2.3281983999999998</v>
      </c>
      <c r="AR2" s="61">
        <v>5.8179125999999997</v>
      </c>
      <c r="AS2" s="61">
        <v>825.31089999999995</v>
      </c>
      <c r="AT2" s="61">
        <v>9.6613749999999998E-2</v>
      </c>
      <c r="AU2" s="61">
        <v>1.6134212000000001</v>
      </c>
      <c r="AV2" s="61">
        <v>54.116805999999997</v>
      </c>
      <c r="AW2" s="61">
        <v>41.904780000000002</v>
      </c>
      <c r="AX2" s="61">
        <v>5.998092E-2</v>
      </c>
      <c r="AY2" s="61">
        <v>0.80458540000000001</v>
      </c>
      <c r="AZ2" s="61">
        <v>181.01651000000001</v>
      </c>
      <c r="BA2" s="61">
        <v>16.980276</v>
      </c>
      <c r="BB2" s="61">
        <v>5.2226414999999999</v>
      </c>
      <c r="BC2" s="61">
        <v>6.5549445000000004</v>
      </c>
      <c r="BD2" s="61">
        <v>5.1992880000000001</v>
      </c>
      <c r="BE2" s="61">
        <v>0.22378343000000001</v>
      </c>
      <c r="BF2" s="61">
        <v>1.1435143999999999</v>
      </c>
      <c r="BG2" s="61">
        <v>5.7591404999999998E-4</v>
      </c>
      <c r="BH2" s="61">
        <v>2.4521834999999999E-3</v>
      </c>
      <c r="BI2" s="61">
        <v>2.9364742999999998E-3</v>
      </c>
      <c r="BJ2" s="61">
        <v>2.3259802E-2</v>
      </c>
      <c r="BK2" s="61">
        <v>4.4301083000000002E-5</v>
      </c>
      <c r="BL2" s="61">
        <v>0.31754680000000002</v>
      </c>
      <c r="BM2" s="61">
        <v>3.4123527999999999</v>
      </c>
      <c r="BN2" s="61">
        <v>1.2299336999999999</v>
      </c>
      <c r="BO2" s="61">
        <v>55.242699999999999</v>
      </c>
      <c r="BP2" s="61">
        <v>10.310072999999999</v>
      </c>
      <c r="BQ2" s="61">
        <v>17.980592999999999</v>
      </c>
      <c r="BR2" s="61">
        <v>63.455803000000003</v>
      </c>
      <c r="BS2" s="61">
        <v>16.406254000000001</v>
      </c>
      <c r="BT2" s="61">
        <v>13.420574999999999</v>
      </c>
      <c r="BU2" s="61">
        <v>3.4821530000000003E-2</v>
      </c>
      <c r="BV2" s="61">
        <v>8.6861400000000002E-3</v>
      </c>
      <c r="BW2" s="61">
        <v>0.86170000000000002</v>
      </c>
      <c r="BX2" s="61">
        <v>0.97829133000000001</v>
      </c>
      <c r="BY2" s="61">
        <v>6.0632593999999998E-2</v>
      </c>
      <c r="BZ2" s="61">
        <v>3.0724305999999999E-4</v>
      </c>
      <c r="CA2" s="61">
        <v>0.51518059999999999</v>
      </c>
      <c r="CB2" s="61">
        <v>4.318433E-3</v>
      </c>
      <c r="CC2" s="61">
        <v>5.1010285000000002E-2</v>
      </c>
      <c r="CD2" s="61">
        <v>0.42399550000000003</v>
      </c>
      <c r="CE2" s="61">
        <v>3.0896396999999999E-2</v>
      </c>
      <c r="CF2" s="61">
        <v>8.1541724999999995E-2</v>
      </c>
      <c r="CG2" s="61">
        <v>4.9500000000000003E-7</v>
      </c>
      <c r="CH2" s="61">
        <v>1.2237296999999999E-2</v>
      </c>
      <c r="CI2" s="61">
        <v>6.3704499999999997E-3</v>
      </c>
      <c r="CJ2" s="61">
        <v>0.98578893999999995</v>
      </c>
      <c r="CK2" s="61">
        <v>8.896915E-3</v>
      </c>
      <c r="CL2" s="61">
        <v>0.45138391999999999</v>
      </c>
      <c r="CM2" s="61">
        <v>3.1392627000000002</v>
      </c>
      <c r="CN2" s="61">
        <v>902.68880000000001</v>
      </c>
      <c r="CO2" s="61">
        <v>1571.2520999999999</v>
      </c>
      <c r="CP2" s="61">
        <v>887.22076000000004</v>
      </c>
      <c r="CQ2" s="61">
        <v>367.98723999999999</v>
      </c>
      <c r="CR2" s="61">
        <v>181.91164000000001</v>
      </c>
      <c r="CS2" s="61">
        <v>164.88486</v>
      </c>
      <c r="CT2" s="61">
        <v>914.47784000000001</v>
      </c>
      <c r="CU2" s="61">
        <v>524.94420000000002</v>
      </c>
      <c r="CV2" s="61">
        <v>561.79803000000004</v>
      </c>
      <c r="CW2" s="61">
        <v>616.77729999999997</v>
      </c>
      <c r="CX2" s="61">
        <v>172.01917</v>
      </c>
      <c r="CY2" s="61">
        <v>1175.8909000000001</v>
      </c>
      <c r="CZ2" s="61">
        <v>667.40369999999996</v>
      </c>
      <c r="DA2" s="61">
        <v>1291.3996999999999</v>
      </c>
      <c r="DB2" s="61">
        <v>1354.4681</v>
      </c>
      <c r="DC2" s="61">
        <v>1756.4618</v>
      </c>
      <c r="DD2" s="61">
        <v>3389.9009999999998</v>
      </c>
      <c r="DE2" s="61">
        <v>702.23595999999998</v>
      </c>
      <c r="DF2" s="61">
        <v>1681.8353999999999</v>
      </c>
      <c r="DG2" s="61">
        <v>702.05962999999997</v>
      </c>
      <c r="DH2" s="61">
        <v>21.767735999999999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16.980276</v>
      </c>
      <c r="B6">
        <f>BB2</f>
        <v>5.2226414999999999</v>
      </c>
      <c r="C6">
        <f>BC2</f>
        <v>6.5549445000000004</v>
      </c>
      <c r="D6">
        <f>BD2</f>
        <v>5.1992880000000001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F15" sqref="F1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33595</v>
      </c>
      <c r="C2" s="56">
        <f ca="1">YEAR(TODAY())-YEAR(B2)+IF(TODAY()&gt;=DATE(YEAR(TODAY()),MONTH(B2),DAY(B2)),0,-1)</f>
        <v>29</v>
      </c>
      <c r="E2" s="52">
        <v>155</v>
      </c>
      <c r="F2" s="53" t="s">
        <v>275</v>
      </c>
      <c r="G2" s="52">
        <v>47</v>
      </c>
      <c r="H2" s="51" t="s">
        <v>40</v>
      </c>
      <c r="I2" s="72">
        <f>ROUND(G3/E3^2,1)</f>
        <v>19.600000000000001</v>
      </c>
    </row>
    <row r="3" spans="1:9" x14ac:dyDescent="0.3">
      <c r="E3" s="51">
        <f>E2/100</f>
        <v>1.55</v>
      </c>
      <c r="F3" s="51" t="s">
        <v>39</v>
      </c>
      <c r="G3" s="51">
        <f>G2</f>
        <v>47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44314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김시현, ID : H1900693)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08월 10일 14:24:06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46" sqref="Y4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44314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29</v>
      </c>
      <c r="G12" s="94"/>
      <c r="H12" s="94"/>
      <c r="I12" s="94"/>
      <c r="K12" s="123">
        <f>'개인정보 및 신체계측 입력'!E2</f>
        <v>155</v>
      </c>
      <c r="L12" s="124"/>
      <c r="M12" s="117">
        <f>'개인정보 및 신체계측 입력'!G2</f>
        <v>47</v>
      </c>
      <c r="N12" s="118"/>
      <c r="O12" s="113" t="s">
        <v>270</v>
      </c>
      <c r="P12" s="107"/>
      <c r="Q12" s="90">
        <f>'개인정보 및 신체계측 입력'!I2</f>
        <v>19.600000000000001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김시현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69.888999999999996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12.465999999999999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17.645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0.8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15.7</v>
      </c>
      <c r="L72" s="36" t="s">
        <v>52</v>
      </c>
      <c r="M72" s="36">
        <f>ROUND('DRIs DATA'!K8,1)</f>
        <v>13.3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48.47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95.35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57.66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63.87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29.33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285.12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82.46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2100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2021-08-10T05:28:33Z</dcterms:modified>
</cp:coreProperties>
</file>