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<sst xmlns="http://schemas.openxmlformats.org/spreadsheetml/2006/main" count="692" uniqueCount="357">
  <si>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</si>
  <si>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</si>
  <si>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</si>
  <si>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</si>
  <si>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</si>
  <si>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</si>
  <si>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</si>
  <si>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</si>
  <si>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</si>
  <si>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</si>
  <si>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</si>
  <si>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</si>
  <si>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</si>
  <si>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</si>
  <si>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</si>
  <si>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</si>
  <si>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</si>
  <si>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</si>
  <si>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</si>
  <si>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</si>
  <si>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</si>
  <si>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</si>
  <si>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</si>
  <si>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</si>
  <si>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</si>
  <si>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</si>
  <si>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</si>
  <si>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</si>
  <si>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</si>
  <si>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</si>
  <si>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</si>
  <si>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</si>
  <si>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</si>
  <si>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</si>
  <si>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</si>
  <si>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</si>
  <si>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</si>
  <si>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</si>
  <si>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</si>
  <si>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</si>
  <si>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</si>
  <si>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</si>
  <si>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</si>
  <si>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</si>
  <si>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</si>
  <si>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</si>
  <si>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</si>
  <si>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</si>
  <si>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</si>
  <si>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</si>
  <si>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</si>
  <si>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</si>
  <si>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</si>
  <si>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</si>
  <si>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</si>
  <si>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</si>
  <si>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</si>
  <si>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</si>
  <si>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</si>
  <si>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</si>
  <si>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</si>
  <si>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</si>
  <si>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</si>
  <si>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</si>
  <si>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</si>
  <si>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</si>
  <si>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</si>
  <si>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</si>
  <si>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</si>
  <si>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</si>
  <si>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</si>
  <si>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</si>
  <si>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</si>
  <si>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</si>
  <si>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</si>
  <si>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</si>
  <si>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</si>
  <si>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</si>
  <si>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</si>
  <si>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</si>
  <si>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</si>
  <si>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</si>
  <si>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</si>
  <si>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</si>
  <si>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</si>
  <si>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</si>
  <si>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</si>
  <si>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</si>
  <si>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</si>
  <si>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</si>
  <si>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</si>
  <si>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</si>
  <si>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</si>
  <si>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</si>
  <si>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</si>
  <si>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</si>
  <si>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</si>
  <si>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</si>
  <si>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</si>
  <si>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</si>
  <si>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</si>
  <si>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</si>
  <si>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</si>
  <si>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</si>
  <si>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</si>
  <si>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</si>
  <si>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</si>
  <si>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</si>
  <si>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</si>
  <si>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</si>
  <si>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</si>
  <si>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</si>
  <si>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</si>
  <si>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</si>
  <si>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</si>
  <si>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</si>
  <si>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</si>
  <si>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</si>
  <si>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</si>
  <si>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</si>
  <si>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</si>
  <si>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</si>
  <si>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</si>
  <si>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</si>
  <si>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</si>
  <si>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</si>
  <si>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</si>
  <si>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</si>
  <si>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</si>
  <si>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</si>
  <si>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</si>
  <si>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</si>
  <si>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</si>
  <si>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</si>
  <si>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</si>
  <si>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</si>
  <si>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</si>
  <si>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</si>
  <si>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</si>
  <si>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</si>
  <si>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</si>
  <si>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</si>
  <si>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</si>
  <si>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</si>
  <si>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</si>
  <si>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</si>
  <si>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</si>
  <si>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</si>
  <si>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</si>
  <si>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</si>
  <si>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</si>
  <si>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</si>
  <si>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</si>
  <si>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</si>
  <si>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</si>
  <si>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</si>
  <si>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</si>
  <si>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</si>
  <si>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</si>
  <si>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</si>
  <si>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</si>
  <si>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</si>
  <si>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</si>
  <si>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</si>
  <si>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</si>
  <si>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</si>
  <si>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</si>
  <si>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</si>
  <si>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</si>
  <si>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</si>
  <si>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</si>
  <si>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</si>
  <si>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</si>
  <si>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</si>
  <si>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</si>
  <si>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</si>
  <si>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</si>
  <si>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</si>
  <si>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</si>
  <si>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</si>
  <si>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</si>
  <si>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</si>
  <si>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</si>
  <si>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</si>
  <si>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</si>
  <si>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</si>
  <si>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</si>
  <si>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</si>
  <si>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</si>
  <si>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</si>
  <si>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</si>
  <si>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</si>
  <si>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</si>
  <si>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</si>
  <si>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</si>
  <si>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</si>
  <si>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</si>
  <si>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</si>
  <si>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</si>
  <si>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</si>
  <si>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</si>
  <si>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</si>
  <si>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</si>
  <si>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</si>
  <si>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</si>
  <si>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</si>
  <si>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</si>
  <si>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</si>
  <si>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</si>
  <si>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</si>
  <si>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</si>
  <si>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</si>
  <si>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</si>
  <si>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</si>
  <si>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</si>
  <si>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</si>
  <si>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</si>
  <si>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</si>
  <si>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</si>
  <si>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</si>
  <si>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</si>
  <si>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</si>
  <si>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</si>
  <si>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</si>
  <si>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</si>
  <si>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</si>
  <si>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</si>
  <si>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</si>
  <si>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</si>
  <si>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</si>
  <si>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</si>
  <si>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</si>
  <si>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</si>
  <si>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</si>
  <si>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</si>
  <si>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</si>
  <si>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</si>
  <si>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</si>
  <si>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</si>
  <si>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</si>
  <si>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</si>
  <si>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</si>
  <si>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</si>
  <si>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</si>
  <si>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</si>
  <si>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</si>
  <si>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</si>
  <si>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</si>
  <si>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</si>
  <si>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</si>
  <si>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</si>
  <si>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</si>
  <si>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</si>
  <si>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</si>
  <si>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</si>
  <si>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</si>
  <si>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</si>
  <si>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</si>
  <si>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</si>
  <si>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</si>
  <si>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</si>
  <si>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</si>
  <si>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</si>
  <si>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</si>
  <si>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</si>
  <si>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</si>
  <si>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</si>
  <si>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</si>
  <si>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</si>
  <si>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</si>
  <si>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</si>
  <si>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</si>
  <si>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</si>
  <si>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</si>
  <si>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</si>
  <si>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</si>
  <si>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열량영양소</t>
    <phoneticPr fontId="1" type="noConversion"/>
  </si>
  <si>
    <t>권장섭취량</t>
    <phoneticPr fontId="1" type="noConversion"/>
  </si>
  <si>
    <t>비타민B6</t>
    <phoneticPr fontId="1" type="noConversion"/>
  </si>
  <si>
    <t>엽산</t>
    <phoneticPr fontId="1" type="noConversion"/>
  </si>
  <si>
    <t>출력시각</t>
    <phoneticPr fontId="1" type="noConversion"/>
  </si>
  <si>
    <t>n-6불포화</t>
    <phoneticPr fontId="1" type="noConversion"/>
  </si>
  <si>
    <t>비타민A</t>
    <phoneticPr fontId="1" type="noConversion"/>
  </si>
  <si>
    <t>마그네슘</t>
    <phoneticPr fontId="1" type="noConversion"/>
  </si>
  <si>
    <t>F</t>
  </si>
  <si>
    <t>상한섭취량</t>
    <phoneticPr fontId="1" type="noConversion"/>
  </si>
  <si>
    <t>비타민B12</t>
    <phoneticPr fontId="1" type="noConversion"/>
  </si>
  <si>
    <t>비오틴</t>
    <phoneticPr fontId="1" type="noConversion"/>
  </si>
  <si>
    <t>칼륨</t>
    <phoneticPr fontId="1" type="noConversion"/>
  </si>
  <si>
    <t>셀레늄</t>
    <phoneticPr fontId="1" type="noConversion"/>
  </si>
  <si>
    <t>평균필요량</t>
    <phoneticPr fontId="1" type="noConversion"/>
  </si>
  <si>
    <t>적정비율(최소)</t>
    <phoneticPr fontId="1" type="noConversion"/>
  </si>
  <si>
    <t>섭취비율</t>
    <phoneticPr fontId="1" type="noConversion"/>
  </si>
  <si>
    <t>염소</t>
    <phoneticPr fontId="1" type="noConversion"/>
  </si>
  <si>
    <t>정보</t>
    <phoneticPr fontId="1" type="noConversion"/>
  </si>
  <si>
    <t>에너지(kcal)</t>
    <phoneticPr fontId="1" type="noConversion"/>
  </si>
  <si>
    <t>필요추정량</t>
    <phoneticPr fontId="1" type="noConversion"/>
  </si>
  <si>
    <t>적정비율(최대)</t>
    <phoneticPr fontId="1" type="noConversion"/>
  </si>
  <si>
    <t>지용성 비타민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</si>
  <si>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</si>
  <si>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</si>
  <si>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</si>
  <si>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</si>
  <si>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</si>
  <si>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</si>
  <si>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</si>
  <si>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</si>
  <si>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</si>
  <si>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</si>
  <si>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</si>
  <si>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</si>
  <si>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</si>
  <si>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</si>
  <si>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</si>
  <si>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</si>
  <si>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</si>
  <si>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</si>
  <si>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(설문지 : FFQ 95문항 설문지, 사용자 : 박희령, ID : H1900696)</t>
  </si>
  <si>
    <t>2021년 08월 10일 14:36:36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</si>
  <si>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</si>
  <si>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</si>
  <si>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</si>
  <si>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</si>
  <si>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</si>
  <si>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</si>
  <si>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</si>
  <si>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</si>
  <si>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</si>
  <si>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</si>
  <si>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</si>
  <si>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</si>
  <si>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</si>
  <si>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</si>
  <si>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</si>
  <si>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</si>
  <si>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</si>
  <si>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비타민E</t>
    <phoneticPr fontId="1" type="noConversion"/>
  </si>
  <si>
    <t>비타민K</t>
    <phoneticPr fontId="1" type="noConversion"/>
  </si>
  <si>
    <t>판토텐산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</si>
  <si>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</si>
  <si>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</si>
  <si>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</si>
  <si>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</si>
  <si>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권장섭취량</t>
    <phoneticPr fontId="1" type="noConversion"/>
  </si>
  <si>
    <t>구리</t>
    <phoneticPr fontId="1" type="noConversion"/>
  </si>
  <si>
    <t>요오드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</si>
  <si>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</si>
  <si>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</si>
  <si>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</si>
  <si>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</si>
  <si>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</si>
  <si>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</si>
  <si>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</si>
  <si>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</si>
  <si>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</si>
  <si>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H1900696</t>
  </si>
  <si>
    <t>박희령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</si>
</sst>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76.505070000000003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01560"/>
        <c:axId val="633604696"/>
      </c:barChart>
      <c:catAx>
        <c:axId val="63360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4696"/>
        <c:crosses val="autoZero"/>
        <c:auto val="1"/>
        <c:lblAlgn val="ctr"/>
        <c:lblOffset val="100"/>
        <c:noMultiLvlLbl val="0"/>
      </c:catAx>
      <c:valAx>
        <c:axId val="63360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0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3.4204667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8432"/>
        <c:axId val="643898040"/>
      </c:barChart>
      <c:catAx>
        <c:axId val="64389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8040"/>
        <c:crosses val="autoZero"/>
        <c:auto val="1"/>
        <c:lblAlgn val="ctr"/>
        <c:lblOffset val="100"/>
        <c:noMultiLvlLbl val="0"/>
      </c:catAx>
      <c:valAx>
        <c:axId val="64389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1.5741434999999999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9608"/>
        <c:axId val="643892552"/>
      </c:barChart>
      <c:catAx>
        <c:axId val="64389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2552"/>
        <c:crosses val="autoZero"/>
        <c:auto val="1"/>
        <c:lblAlgn val="ctr"/>
        <c:lblOffset val="100"/>
        <c:noMultiLvlLbl val="0"/>
      </c:catAx>
      <c:valAx>
        <c:axId val="64389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1202.547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2744"/>
        <c:axId val="643901568"/>
      </c:barChart>
      <c:catAx>
        <c:axId val="64390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1568"/>
        <c:crosses val="autoZero"/>
        <c:auto val="1"/>
        <c:lblAlgn val="ctr"/>
        <c:lblOffset val="100"/>
        <c:noMultiLvlLbl val="0"/>
      </c:catAx>
      <c:valAx>
        <c:axId val="64390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3213.828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3136"/>
        <c:axId val="643901960"/>
      </c:barChart>
      <c:catAx>
        <c:axId val="64390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1960"/>
        <c:crosses val="autoZero"/>
        <c:auto val="1"/>
        <c:lblAlgn val="ctr"/>
        <c:lblOffset val="100"/>
        <c:noMultiLvlLbl val="0"/>
      </c:catAx>
      <c:valAx>
        <c:axId val="6439019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125.0992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3528"/>
        <c:axId val="643897256"/>
      </c:barChart>
      <c:catAx>
        <c:axId val="64390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7256"/>
        <c:crosses val="autoZero"/>
        <c:auto val="1"/>
        <c:lblAlgn val="ctr"/>
        <c:lblOffset val="100"/>
        <c:noMultiLvlLbl val="0"/>
      </c:catAx>
      <c:valAx>
        <c:axId val="64389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129.14474000000001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0000"/>
        <c:axId val="643894120"/>
      </c:barChart>
      <c:catAx>
        <c:axId val="64390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4120"/>
        <c:crosses val="autoZero"/>
        <c:auto val="1"/>
        <c:lblAlgn val="ctr"/>
        <c:lblOffset val="100"/>
        <c:noMultiLvlLbl val="0"/>
      </c:catAx>
      <c:valAx>
        <c:axId val="64389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11.180723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5296"/>
        <c:axId val="643896080"/>
      </c:barChart>
      <c:catAx>
        <c:axId val="64389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6080"/>
        <c:crosses val="autoZero"/>
        <c:auto val="1"/>
        <c:lblAlgn val="ctr"/>
        <c:lblOffset val="100"/>
        <c:noMultiLvlLbl val="0"/>
      </c:catAx>
      <c:valAx>
        <c:axId val="64389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1036.7140999999999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0784"/>
        <c:axId val="643911760"/>
      </c:barChart>
      <c:catAx>
        <c:axId val="64390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1760"/>
        <c:crosses val="autoZero"/>
        <c:auto val="1"/>
        <c:lblAlgn val="ctr"/>
        <c:lblOffset val="100"/>
        <c:noMultiLvlLbl val="0"/>
      </c:catAx>
      <c:valAx>
        <c:axId val="6439117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0.1907027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6664"/>
        <c:axId val="643916072"/>
      </c:barChart>
      <c:catAx>
        <c:axId val="64390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6072"/>
        <c:crosses val="autoZero"/>
        <c:auto val="1"/>
        <c:lblAlgn val="ctr"/>
        <c:lblOffset val="100"/>
        <c:noMultiLvlLbl val="0"/>
      </c:catAx>
      <c:valAx>
        <c:axId val="64391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2.5274052999999999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4504"/>
        <c:axId val="643907056"/>
      </c:barChart>
      <c:catAx>
        <c:axId val="64391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7056"/>
        <c:crosses val="autoZero"/>
        <c:auto val="1"/>
        <c:lblAlgn val="ctr"/>
        <c:lblOffset val="100"/>
        <c:noMultiLvlLbl val="0"/>
      </c:catAx>
      <c:valAx>
        <c:axId val="643907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26.440360999999999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03912"/>
        <c:axId val="633605088"/>
      </c:barChart>
      <c:catAx>
        <c:axId val="63360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5088"/>
        <c:crosses val="autoZero"/>
        <c:auto val="1"/>
        <c:lblAlgn val="ctr"/>
        <c:lblOffset val="100"/>
        <c:noMultiLvlLbl val="0"/>
      </c:catAx>
      <c:valAx>
        <c:axId val="63360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0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164.61311000000001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5096"/>
        <c:axId val="643915288"/>
      </c:barChart>
      <c:catAx>
        <c:axId val="64390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5288"/>
        <c:crosses val="autoZero"/>
        <c:auto val="1"/>
        <c:lblAlgn val="ctr"/>
        <c:lblOffset val="100"/>
        <c:noMultiLvlLbl val="0"/>
      </c:catAx>
      <c:valAx>
        <c:axId val="64391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101.67308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3720"/>
        <c:axId val="643912152"/>
      </c:barChart>
      <c:catAx>
        <c:axId val="64391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2152"/>
        <c:crosses val="autoZero"/>
        <c:auto val="1"/>
        <c:lblAlgn val="ctr"/>
        <c:lblOffset val="100"/>
        <c:noMultiLvlLbl val="0"/>
      </c:catAx>
      <c:valAx>
        <c:axId val="64391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9.9779999999999998</c:v>
                </c:pt>
                <c:pt idx="1">
                  <c:v>16.59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3904704"/>
        <c:axId val="643909016"/>
      </c:barChart>
      <c:catAx>
        <c:axId val="64390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9016"/>
        <c:crosses val="autoZero"/>
        <c:auto val="1"/>
        <c:lblAlgn val="ctr"/>
        <c:lblOffset val="100"/>
        <c:noMultiLvlLbl val="0"/>
      </c:catAx>
      <c:valAx>
        <c:axId val="64390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13.968838</c:v>
                </c:pt>
                <c:pt idx="1">
                  <c:v>18.419619000000001</c:v>
                </c:pt>
                <c:pt idx="2">
                  <c:v>14.434723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594.58105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6272"/>
        <c:axId val="643914896"/>
      </c:barChart>
      <c:catAx>
        <c:axId val="64390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4896"/>
        <c:crosses val="autoZero"/>
        <c:auto val="1"/>
        <c:lblAlgn val="ctr"/>
        <c:lblOffset val="100"/>
        <c:noMultiLvlLbl val="0"/>
      </c:catAx>
      <c:valAx>
        <c:axId val="64391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23.461919999999999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7448"/>
        <c:axId val="643914112"/>
      </c:barChart>
      <c:catAx>
        <c:axId val="64390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4112"/>
        <c:crosses val="autoZero"/>
        <c:auto val="1"/>
        <c:lblAlgn val="ctr"/>
        <c:lblOffset val="100"/>
        <c:noMultiLvlLbl val="0"/>
      </c:catAx>
      <c:valAx>
        <c:axId val="64391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66.194000000000003</c:v>
                </c:pt>
                <c:pt idx="1">
                  <c:v>14.231999999999999</c:v>
                </c:pt>
                <c:pt idx="2">
                  <c:v>19.574999999999999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3911368"/>
        <c:axId val="643907840"/>
      </c:barChart>
      <c:catAx>
        <c:axId val="64391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7840"/>
        <c:crosses val="autoZero"/>
        <c:auto val="1"/>
        <c:lblAlgn val="ctr"/>
        <c:lblOffset val="100"/>
        <c:noMultiLvlLbl val="0"/>
      </c:catAx>
      <c:valAx>
        <c:axId val="64390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1989.3068000000001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9800"/>
        <c:axId val="643912936"/>
      </c:barChart>
      <c:catAx>
        <c:axId val="64390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2936"/>
        <c:crosses val="autoZero"/>
        <c:auto val="1"/>
        <c:lblAlgn val="ctr"/>
        <c:lblOffset val="100"/>
        <c:noMultiLvlLbl val="0"/>
      </c:catAx>
      <c:valAx>
        <c:axId val="64391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103.82815600000001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0584"/>
        <c:axId val="643910976"/>
      </c:barChart>
      <c:catAx>
        <c:axId val="64391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0976"/>
        <c:crosses val="autoZero"/>
        <c:auto val="1"/>
        <c:lblAlgn val="ctr"/>
        <c:lblOffset val="100"/>
        <c:noMultiLvlLbl val="0"/>
      </c:catAx>
      <c:valAx>
        <c:axId val="64391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21952"/>
        <c:axId val="643919600"/>
      </c:barChart>
      <c:catAx>
        <c:axId val="64392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9600"/>
        <c:crosses val="autoZero"/>
        <c:auto val="1"/>
        <c:lblAlgn val="ctr"/>
        <c:lblOffset val="100"/>
        <c:noMultiLvlLbl val="0"/>
      </c:catAx>
      <c:valAx>
        <c:axId val="64391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5.4573374000000001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05872"/>
        <c:axId val="633607048"/>
      </c:barChart>
      <c:catAx>
        <c:axId val="63360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7048"/>
        <c:crosses val="autoZero"/>
        <c:auto val="1"/>
        <c:lblAlgn val="ctr"/>
        <c:lblOffset val="100"/>
        <c:noMultiLvlLbl val="0"/>
      </c:catAx>
      <c:valAx>
        <c:axId val="63360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0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6149.6895000000004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7248"/>
        <c:axId val="643918424"/>
      </c:barChart>
      <c:catAx>
        <c:axId val="64391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8424"/>
        <c:crosses val="autoZero"/>
        <c:auto val="1"/>
        <c:lblAlgn val="ctr"/>
        <c:lblOffset val="100"/>
        <c:noMultiLvlLbl val="0"/>
      </c:catAx>
      <c:valAx>
        <c:axId val="64391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15.313624000000001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6856"/>
        <c:axId val="643919992"/>
      </c:barChart>
      <c:catAx>
        <c:axId val="64391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9992"/>
        <c:crosses val="autoZero"/>
        <c:auto val="1"/>
        <c:lblAlgn val="ctr"/>
        <c:lblOffset val="100"/>
        <c:noMultiLvlLbl val="0"/>
      </c:catAx>
      <c:valAx>
        <c:axId val="64391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2.0772919999999999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20384"/>
        <c:axId val="643920776"/>
      </c:barChart>
      <c:catAx>
        <c:axId val="64392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20776"/>
        <c:crosses val="autoZero"/>
        <c:auto val="1"/>
        <c:lblAlgn val="ctr"/>
        <c:lblOffset val="100"/>
        <c:noMultiLvlLbl val="0"/>
      </c:catAx>
      <c:valAx>
        <c:axId val="64392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216.66309999999999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10184"/>
        <c:axId val="633598032"/>
      </c:barChart>
      <c:catAx>
        <c:axId val="63361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598032"/>
        <c:crosses val="autoZero"/>
        <c:auto val="1"/>
        <c:lblAlgn val="ctr"/>
        <c:lblOffset val="100"/>
        <c:noMultiLvlLbl val="0"/>
      </c:catAx>
      <c:valAx>
        <c:axId val="63359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1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1.8940866999999999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01168"/>
        <c:axId val="633600384"/>
      </c:barChart>
      <c:catAx>
        <c:axId val="63360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0384"/>
        <c:crosses val="autoZero"/>
        <c:auto val="1"/>
        <c:lblAlgn val="ctr"/>
        <c:lblOffset val="100"/>
        <c:noMultiLvlLbl val="0"/>
      </c:catAx>
      <c:valAx>
        <c:axId val="63360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0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17.141594000000001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01952"/>
        <c:axId val="633602344"/>
      </c:barChart>
      <c:catAx>
        <c:axId val="63360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2344"/>
        <c:crosses val="autoZero"/>
        <c:auto val="1"/>
        <c:lblAlgn val="ctr"/>
        <c:lblOffset val="100"/>
        <c:noMultiLvlLbl val="0"/>
      </c:catAx>
      <c:valAx>
        <c:axId val="63360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0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2.0772919999999999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13320"/>
        <c:axId val="633613712"/>
      </c:barChart>
      <c:catAx>
        <c:axId val="63361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13712"/>
        <c:crosses val="autoZero"/>
        <c:auto val="1"/>
        <c:lblAlgn val="ctr"/>
        <c:lblOffset val="100"/>
        <c:noMultiLvlLbl val="0"/>
      </c:catAx>
      <c:valAx>
        <c:axId val="63361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1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661.68539999999996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12144"/>
        <c:axId val="633612536"/>
      </c:barChart>
      <c:catAx>
        <c:axId val="63361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12536"/>
        <c:crosses val="autoZero"/>
        <c:auto val="1"/>
        <c:lblAlgn val="ctr"/>
        <c:lblOffset val="100"/>
        <c:noMultiLvlLbl val="0"/>
      </c:catAx>
      <c:valAx>
        <c:axId val="63361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1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10.580371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11752"/>
        <c:axId val="633611360"/>
      </c:barChart>
      <c:catAx>
        <c:axId val="63361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11360"/>
        <c:crosses val="autoZero"/>
        <c:auto val="1"/>
        <c:lblAlgn val="ctr"/>
        <c:lblOffset val="100"/>
        <c:noMultiLvlLbl val="0"/>
      </c:catAx>
      <c:valAx>
        <c:axId val="633611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1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박희령, ID : H1900696)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14:36:36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1989.3068000000001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76.505070000000003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26.440360999999999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66.194000000000003</v>
      </c>
      <c r="G8" s="59">
        <f>'DRIs DATA 입력'!G8</f>
        <v>14.231999999999999</v>
      </c>
      <c r="H8" s="59">
        <f>'DRIs DATA 입력'!H8</f>
        <v>19.574999999999999</v>
      </c>
      <c r="I8" s="46"/>
      <c r="J8" s="59" t="s">
        <v>215</v>
      </c>
      <c r="K8" s="59">
        <f>'DRIs DATA 입력'!K8</f>
        <v>9.9779999999999998</v>
      </c>
      <c r="L8" s="59">
        <f>'DRIs DATA 입력'!L8</f>
        <v>16.59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594.58105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23.461919999999999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5.4573374000000001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216.66309999999999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103.82815600000001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1.8418937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1.8940866999999999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17.141594000000001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2.0772919999999999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661.68539999999996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10.580371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3.4204667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1.5741434999999999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467.3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1202.547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6149.6895000000004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3213.828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125.0992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129.14474000000001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15.313624000000001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11.180723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1036.7140999999999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0.1907027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2.5274052999999999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164.61311000000001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101.67308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2" sqref="I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294</v>
      </c>
      <c r="B1" s="61" t="s">
        <v>317</v>
      </c>
      <c r="G1" s="62" t="s">
        <v>280</v>
      </c>
      <c r="H1" s="61" t="s">
        <v>318</v>
      </c>
    </row>
    <row r="3" spans="1:27" x14ac:dyDescent="0.3">
      <c r="A3" s="68" t="s">
        <v>319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320</v>
      </c>
      <c r="B4" s="67"/>
      <c r="C4" s="67"/>
      <c r="E4" s="69" t="s">
        <v>276</v>
      </c>
      <c r="F4" s="70"/>
      <c r="G4" s="70"/>
      <c r="H4" s="71"/>
      <c r="J4" s="69" t="s">
        <v>321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322</v>
      </c>
      <c r="V4" s="67"/>
      <c r="W4" s="67"/>
      <c r="X4" s="67"/>
      <c r="Y4" s="67"/>
      <c r="Z4" s="67"/>
    </row>
    <row r="5" spans="1:27" x14ac:dyDescent="0.3">
      <c r="A5" s="65"/>
      <c r="B5" s="65" t="s">
        <v>296</v>
      </c>
      <c r="C5" s="65" t="s">
        <v>324</v>
      </c>
      <c r="E5" s="65"/>
      <c r="F5" s="65" t="s">
        <v>325</v>
      </c>
      <c r="G5" s="65" t="s">
        <v>326</v>
      </c>
      <c r="H5" s="65" t="s">
        <v>45</v>
      </c>
      <c r="J5" s="65"/>
      <c r="K5" s="65" t="s">
        <v>327</v>
      </c>
      <c r="L5" s="65" t="s">
        <v>281</v>
      </c>
      <c r="N5" s="65"/>
      <c r="O5" s="65" t="s">
        <v>290</v>
      </c>
      <c r="P5" s="65" t="s">
        <v>328</v>
      </c>
      <c r="Q5" s="65" t="s">
        <v>329</v>
      </c>
      <c r="R5" s="65" t="s">
        <v>285</v>
      </c>
      <c r="S5" s="65" t="s">
        <v>330</v>
      </c>
      <c r="U5" s="65"/>
      <c r="V5" s="65" t="s">
        <v>331</v>
      </c>
      <c r="W5" s="65" t="s">
        <v>277</v>
      </c>
      <c r="X5" s="65" t="s">
        <v>329</v>
      </c>
      <c r="Y5" s="65" t="s">
        <v>285</v>
      </c>
      <c r="Z5" s="65" t="s">
        <v>332</v>
      </c>
    </row>
    <row r="6" spans="1:27" x14ac:dyDescent="0.3">
      <c r="A6" s="65" t="s">
        <v>295</v>
      </c>
      <c r="B6" s="65">
        <v>1900</v>
      </c>
      <c r="C6" s="65">
        <v>1989.3068000000001</v>
      </c>
      <c r="E6" s="65" t="s">
        <v>333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334</v>
      </c>
      <c r="O6" s="65">
        <v>40</v>
      </c>
      <c r="P6" s="65">
        <v>50</v>
      </c>
      <c r="Q6" s="65">
        <v>0</v>
      </c>
      <c r="R6" s="65">
        <v>0</v>
      </c>
      <c r="S6" s="65">
        <v>76.505070000000003</v>
      </c>
      <c r="U6" s="65" t="s">
        <v>335</v>
      </c>
      <c r="V6" s="65">
        <v>0</v>
      </c>
      <c r="W6" s="65">
        <v>0</v>
      </c>
      <c r="X6" s="65">
        <v>20</v>
      </c>
      <c r="Y6" s="65">
        <v>0</v>
      </c>
      <c r="Z6" s="65">
        <v>26.440360999999999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292</v>
      </c>
      <c r="F8" s="65">
        <v>66.194000000000003</v>
      </c>
      <c r="G8" s="65">
        <v>14.231999999999999</v>
      </c>
      <c r="H8" s="65">
        <v>19.574999999999999</v>
      </c>
      <c r="J8" s="65" t="s">
        <v>292</v>
      </c>
      <c r="K8" s="65">
        <v>9.9779999999999998</v>
      </c>
      <c r="L8" s="65">
        <v>16.59</v>
      </c>
    </row>
    <row r="13" spans="1:27" x14ac:dyDescent="0.3">
      <c r="A13" s="66" t="s">
        <v>298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282</v>
      </c>
      <c r="B14" s="67"/>
      <c r="C14" s="67"/>
      <c r="D14" s="67"/>
      <c r="E14" s="67"/>
      <c r="F14" s="67"/>
      <c r="H14" s="67" t="s">
        <v>336</v>
      </c>
      <c r="I14" s="67"/>
      <c r="J14" s="67"/>
      <c r="K14" s="67"/>
      <c r="L14" s="67"/>
      <c r="M14" s="67"/>
      <c r="O14" s="67" t="s">
        <v>299</v>
      </c>
      <c r="P14" s="67"/>
      <c r="Q14" s="67"/>
      <c r="R14" s="67"/>
      <c r="S14" s="67"/>
      <c r="T14" s="67"/>
      <c r="V14" s="67" t="s">
        <v>337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290</v>
      </c>
      <c r="C15" s="65" t="s">
        <v>277</v>
      </c>
      <c r="D15" s="65" t="s">
        <v>329</v>
      </c>
      <c r="E15" s="65" t="s">
        <v>285</v>
      </c>
      <c r="F15" s="65" t="s">
        <v>323</v>
      </c>
      <c r="H15" s="65"/>
      <c r="I15" s="65" t="s">
        <v>290</v>
      </c>
      <c r="J15" s="65" t="s">
        <v>277</v>
      </c>
      <c r="K15" s="65" t="s">
        <v>329</v>
      </c>
      <c r="L15" s="65" t="s">
        <v>285</v>
      </c>
      <c r="M15" s="65" t="s">
        <v>323</v>
      </c>
      <c r="O15" s="65"/>
      <c r="P15" s="65" t="s">
        <v>290</v>
      </c>
      <c r="Q15" s="65" t="s">
        <v>277</v>
      </c>
      <c r="R15" s="65" t="s">
        <v>329</v>
      </c>
      <c r="S15" s="65" t="s">
        <v>285</v>
      </c>
      <c r="T15" s="65" t="s">
        <v>323</v>
      </c>
      <c r="V15" s="65"/>
      <c r="W15" s="65" t="s">
        <v>290</v>
      </c>
      <c r="X15" s="65" t="s">
        <v>277</v>
      </c>
      <c r="Y15" s="65" t="s">
        <v>329</v>
      </c>
      <c r="Z15" s="65" t="s">
        <v>285</v>
      </c>
      <c r="AA15" s="65" t="s">
        <v>323</v>
      </c>
    </row>
    <row r="16" spans="1:27" x14ac:dyDescent="0.3">
      <c r="A16" s="65" t="s">
        <v>300</v>
      </c>
      <c r="B16" s="65">
        <v>450</v>
      </c>
      <c r="C16" s="65">
        <v>650</v>
      </c>
      <c r="D16" s="65">
        <v>0</v>
      </c>
      <c r="E16" s="65">
        <v>3000</v>
      </c>
      <c r="F16" s="65">
        <v>594.58105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23.461919999999999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5.4573374000000001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216.66309999999999</v>
      </c>
    </row>
    <row r="23" spans="1:62" x14ac:dyDescent="0.3">
      <c r="A23" s="66" t="s">
        <v>301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302</v>
      </c>
      <c r="B24" s="67"/>
      <c r="C24" s="67"/>
      <c r="D24" s="67"/>
      <c r="E24" s="67"/>
      <c r="F24" s="67"/>
      <c r="H24" s="67" t="s">
        <v>303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305</v>
      </c>
      <c r="W24" s="67"/>
      <c r="X24" s="67"/>
      <c r="Y24" s="67"/>
      <c r="Z24" s="67"/>
      <c r="AA24" s="67"/>
      <c r="AC24" s="67" t="s">
        <v>278</v>
      </c>
      <c r="AD24" s="67"/>
      <c r="AE24" s="67"/>
      <c r="AF24" s="67"/>
      <c r="AG24" s="67"/>
      <c r="AH24" s="67"/>
      <c r="AJ24" s="67" t="s">
        <v>279</v>
      </c>
      <c r="AK24" s="67"/>
      <c r="AL24" s="67"/>
      <c r="AM24" s="67"/>
      <c r="AN24" s="67"/>
      <c r="AO24" s="67"/>
      <c r="AQ24" s="67" t="s">
        <v>286</v>
      </c>
      <c r="AR24" s="67"/>
      <c r="AS24" s="67"/>
      <c r="AT24" s="67"/>
      <c r="AU24" s="67"/>
      <c r="AV24" s="67"/>
      <c r="AX24" s="67" t="s">
        <v>338</v>
      </c>
      <c r="AY24" s="67"/>
      <c r="AZ24" s="67"/>
      <c r="BA24" s="67"/>
      <c r="BB24" s="67"/>
      <c r="BC24" s="67"/>
      <c r="BE24" s="67" t="s">
        <v>287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290</v>
      </c>
      <c r="C25" s="65" t="s">
        <v>277</v>
      </c>
      <c r="D25" s="65" t="s">
        <v>329</v>
      </c>
      <c r="E25" s="65" t="s">
        <v>285</v>
      </c>
      <c r="F25" s="65" t="s">
        <v>323</v>
      </c>
      <c r="H25" s="65"/>
      <c r="I25" s="65" t="s">
        <v>290</v>
      </c>
      <c r="J25" s="65" t="s">
        <v>277</v>
      </c>
      <c r="K25" s="65" t="s">
        <v>329</v>
      </c>
      <c r="L25" s="65" t="s">
        <v>285</v>
      </c>
      <c r="M25" s="65" t="s">
        <v>323</v>
      </c>
      <c r="O25" s="65"/>
      <c r="P25" s="65" t="s">
        <v>290</v>
      </c>
      <c r="Q25" s="65" t="s">
        <v>277</v>
      </c>
      <c r="R25" s="65" t="s">
        <v>329</v>
      </c>
      <c r="S25" s="65" t="s">
        <v>285</v>
      </c>
      <c r="T25" s="65" t="s">
        <v>323</v>
      </c>
      <c r="V25" s="65"/>
      <c r="W25" s="65" t="s">
        <v>290</v>
      </c>
      <c r="X25" s="65" t="s">
        <v>277</v>
      </c>
      <c r="Y25" s="65" t="s">
        <v>329</v>
      </c>
      <c r="Z25" s="65" t="s">
        <v>285</v>
      </c>
      <c r="AA25" s="65" t="s">
        <v>323</v>
      </c>
      <c r="AC25" s="65"/>
      <c r="AD25" s="65" t="s">
        <v>290</v>
      </c>
      <c r="AE25" s="65" t="s">
        <v>277</v>
      </c>
      <c r="AF25" s="65" t="s">
        <v>329</v>
      </c>
      <c r="AG25" s="65" t="s">
        <v>285</v>
      </c>
      <c r="AH25" s="65" t="s">
        <v>323</v>
      </c>
      <c r="AJ25" s="65"/>
      <c r="AK25" s="65" t="s">
        <v>290</v>
      </c>
      <c r="AL25" s="65" t="s">
        <v>277</v>
      </c>
      <c r="AM25" s="65" t="s">
        <v>329</v>
      </c>
      <c r="AN25" s="65" t="s">
        <v>285</v>
      </c>
      <c r="AO25" s="65" t="s">
        <v>323</v>
      </c>
      <c r="AQ25" s="65"/>
      <c r="AR25" s="65" t="s">
        <v>290</v>
      </c>
      <c r="AS25" s="65" t="s">
        <v>277</v>
      </c>
      <c r="AT25" s="65" t="s">
        <v>329</v>
      </c>
      <c r="AU25" s="65" t="s">
        <v>285</v>
      </c>
      <c r="AV25" s="65" t="s">
        <v>323</v>
      </c>
      <c r="AX25" s="65"/>
      <c r="AY25" s="65" t="s">
        <v>290</v>
      </c>
      <c r="AZ25" s="65" t="s">
        <v>277</v>
      </c>
      <c r="BA25" s="65" t="s">
        <v>329</v>
      </c>
      <c r="BB25" s="65" t="s">
        <v>285</v>
      </c>
      <c r="BC25" s="65" t="s">
        <v>323</v>
      </c>
      <c r="BE25" s="65"/>
      <c r="BF25" s="65" t="s">
        <v>290</v>
      </c>
      <c r="BG25" s="65" t="s">
        <v>277</v>
      </c>
      <c r="BH25" s="65" t="s">
        <v>329</v>
      </c>
      <c r="BI25" s="65" t="s">
        <v>285</v>
      </c>
      <c r="BJ25" s="65" t="s">
        <v>323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103.82815600000001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1.8418937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1.8940866999999999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17.141594000000001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2.0772919999999999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661.68539999999996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10.580371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3.4204667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1.5741434999999999</v>
      </c>
    </row>
    <row r="33" spans="1:68" x14ac:dyDescent="0.3">
      <c r="A33" s="66" t="s">
        <v>307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308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288</v>
      </c>
      <c r="W34" s="67"/>
      <c r="X34" s="67"/>
      <c r="Y34" s="67"/>
      <c r="Z34" s="67"/>
      <c r="AA34" s="67"/>
      <c r="AC34" s="67" t="s">
        <v>293</v>
      </c>
      <c r="AD34" s="67"/>
      <c r="AE34" s="67"/>
      <c r="AF34" s="67"/>
      <c r="AG34" s="67"/>
      <c r="AH34" s="67"/>
      <c r="AJ34" s="67" t="s">
        <v>283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290</v>
      </c>
      <c r="C35" s="65" t="s">
        <v>339</v>
      </c>
      <c r="D35" s="65" t="s">
        <v>329</v>
      </c>
      <c r="E35" s="65" t="s">
        <v>285</v>
      </c>
      <c r="F35" s="65" t="s">
        <v>323</v>
      </c>
      <c r="H35" s="65"/>
      <c r="I35" s="65" t="s">
        <v>290</v>
      </c>
      <c r="J35" s="65" t="s">
        <v>277</v>
      </c>
      <c r="K35" s="65" t="s">
        <v>340</v>
      </c>
      <c r="L35" s="65" t="s">
        <v>341</v>
      </c>
      <c r="M35" s="65" t="s">
        <v>323</v>
      </c>
      <c r="O35" s="65"/>
      <c r="P35" s="65" t="s">
        <v>290</v>
      </c>
      <c r="Q35" s="65" t="s">
        <v>277</v>
      </c>
      <c r="R35" s="65" t="s">
        <v>329</v>
      </c>
      <c r="S35" s="65" t="s">
        <v>285</v>
      </c>
      <c r="T35" s="65" t="s">
        <v>323</v>
      </c>
      <c r="V35" s="65"/>
      <c r="W35" s="65" t="s">
        <v>290</v>
      </c>
      <c r="X35" s="65" t="s">
        <v>342</v>
      </c>
      <c r="Y35" s="65" t="s">
        <v>329</v>
      </c>
      <c r="Z35" s="65" t="s">
        <v>285</v>
      </c>
      <c r="AA35" s="65" t="s">
        <v>323</v>
      </c>
      <c r="AC35" s="65"/>
      <c r="AD35" s="65" t="s">
        <v>290</v>
      </c>
      <c r="AE35" s="65" t="s">
        <v>277</v>
      </c>
      <c r="AF35" s="65" t="s">
        <v>329</v>
      </c>
      <c r="AG35" s="65" t="s">
        <v>285</v>
      </c>
      <c r="AH35" s="65" t="s">
        <v>323</v>
      </c>
      <c r="AJ35" s="65"/>
      <c r="AK35" s="65" t="s">
        <v>290</v>
      </c>
      <c r="AL35" s="65" t="s">
        <v>343</v>
      </c>
      <c r="AM35" s="65" t="s">
        <v>329</v>
      </c>
      <c r="AN35" s="65" t="s">
        <v>285</v>
      </c>
      <c r="AO35" s="65" t="s">
        <v>323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467.3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1202.547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6149.6895000000004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3213.828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125.0992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129.14474000000001</v>
      </c>
    </row>
    <row r="43" spans="1:68" x14ac:dyDescent="0.3">
      <c r="A43" s="66" t="s">
        <v>309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310</v>
      </c>
      <c r="B44" s="67"/>
      <c r="C44" s="67"/>
      <c r="D44" s="67"/>
      <c r="E44" s="67"/>
      <c r="F44" s="67"/>
      <c r="H44" s="67" t="s">
        <v>311</v>
      </c>
      <c r="I44" s="67"/>
      <c r="J44" s="67"/>
      <c r="K44" s="67"/>
      <c r="L44" s="67"/>
      <c r="M44" s="67"/>
      <c r="O44" s="67" t="s">
        <v>344</v>
      </c>
      <c r="P44" s="67"/>
      <c r="Q44" s="67"/>
      <c r="R44" s="67"/>
      <c r="S44" s="67"/>
      <c r="T44" s="67"/>
      <c r="V44" s="67" t="s">
        <v>312</v>
      </c>
      <c r="W44" s="67"/>
      <c r="X44" s="67"/>
      <c r="Y44" s="67"/>
      <c r="Z44" s="67"/>
      <c r="AA44" s="67"/>
      <c r="AC44" s="67" t="s">
        <v>313</v>
      </c>
      <c r="AD44" s="67"/>
      <c r="AE44" s="67"/>
      <c r="AF44" s="67"/>
      <c r="AG44" s="67"/>
      <c r="AH44" s="67"/>
      <c r="AJ44" s="67" t="s">
        <v>345</v>
      </c>
      <c r="AK44" s="67"/>
      <c r="AL44" s="67"/>
      <c r="AM44" s="67"/>
      <c r="AN44" s="67"/>
      <c r="AO44" s="67"/>
      <c r="AQ44" s="67" t="s">
        <v>289</v>
      </c>
      <c r="AR44" s="67"/>
      <c r="AS44" s="67"/>
      <c r="AT44" s="67"/>
      <c r="AU44" s="67"/>
      <c r="AV44" s="67"/>
      <c r="AX44" s="67" t="s">
        <v>314</v>
      </c>
      <c r="AY44" s="67"/>
      <c r="AZ44" s="67"/>
      <c r="BA44" s="67"/>
      <c r="BB44" s="67"/>
      <c r="BC44" s="67"/>
      <c r="BE44" s="67" t="s">
        <v>315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290</v>
      </c>
      <c r="C45" s="65" t="s">
        <v>277</v>
      </c>
      <c r="D45" s="65" t="s">
        <v>329</v>
      </c>
      <c r="E45" s="65" t="s">
        <v>285</v>
      </c>
      <c r="F45" s="65" t="s">
        <v>323</v>
      </c>
      <c r="H45" s="65"/>
      <c r="I45" s="65" t="s">
        <v>290</v>
      </c>
      <c r="J45" s="65" t="s">
        <v>277</v>
      </c>
      <c r="K45" s="65" t="s">
        <v>329</v>
      </c>
      <c r="L45" s="65" t="s">
        <v>285</v>
      </c>
      <c r="M45" s="65" t="s">
        <v>323</v>
      </c>
      <c r="O45" s="65"/>
      <c r="P45" s="65" t="s">
        <v>346</v>
      </c>
      <c r="Q45" s="65" t="s">
        <v>277</v>
      </c>
      <c r="R45" s="65" t="s">
        <v>340</v>
      </c>
      <c r="S45" s="65" t="s">
        <v>285</v>
      </c>
      <c r="T45" s="65" t="s">
        <v>323</v>
      </c>
      <c r="V45" s="65"/>
      <c r="W45" s="65" t="s">
        <v>347</v>
      </c>
      <c r="X45" s="65" t="s">
        <v>348</v>
      </c>
      <c r="Y45" s="65" t="s">
        <v>329</v>
      </c>
      <c r="Z45" s="65" t="s">
        <v>285</v>
      </c>
      <c r="AA45" s="65" t="s">
        <v>323</v>
      </c>
      <c r="AC45" s="65"/>
      <c r="AD45" s="65" t="s">
        <v>290</v>
      </c>
      <c r="AE45" s="65" t="s">
        <v>328</v>
      </c>
      <c r="AF45" s="65" t="s">
        <v>349</v>
      </c>
      <c r="AG45" s="65" t="s">
        <v>350</v>
      </c>
      <c r="AH45" s="65" t="s">
        <v>323</v>
      </c>
      <c r="AJ45" s="65"/>
      <c r="AK45" s="65" t="s">
        <v>331</v>
      </c>
      <c r="AL45" s="65" t="s">
        <v>277</v>
      </c>
      <c r="AM45" s="65" t="s">
        <v>329</v>
      </c>
      <c r="AN45" s="65" t="s">
        <v>285</v>
      </c>
      <c r="AO45" s="65" t="s">
        <v>323</v>
      </c>
      <c r="AQ45" s="65"/>
      <c r="AR45" s="65" t="s">
        <v>290</v>
      </c>
      <c r="AS45" s="65" t="s">
        <v>342</v>
      </c>
      <c r="AT45" s="65" t="s">
        <v>329</v>
      </c>
      <c r="AU45" s="65" t="s">
        <v>351</v>
      </c>
      <c r="AV45" s="65" t="s">
        <v>323</v>
      </c>
      <c r="AX45" s="65"/>
      <c r="AY45" s="65" t="s">
        <v>290</v>
      </c>
      <c r="AZ45" s="65" t="s">
        <v>277</v>
      </c>
      <c r="BA45" s="65" t="s">
        <v>352</v>
      </c>
      <c r="BB45" s="65" t="s">
        <v>285</v>
      </c>
      <c r="BC45" s="65" t="s">
        <v>323</v>
      </c>
      <c r="BE45" s="65"/>
      <c r="BF45" s="65" t="s">
        <v>290</v>
      </c>
      <c r="BG45" s="65" t="s">
        <v>343</v>
      </c>
      <c r="BH45" s="65" t="s">
        <v>329</v>
      </c>
      <c r="BI45" s="65" t="s">
        <v>285</v>
      </c>
      <c r="BJ45" s="65" t="s">
        <v>323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15.313624000000001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11.180723</v>
      </c>
      <c r="O46" s="65" t="s">
        <v>353</v>
      </c>
      <c r="P46" s="65">
        <v>600</v>
      </c>
      <c r="Q46" s="65">
        <v>800</v>
      </c>
      <c r="R46" s="65">
        <v>0</v>
      </c>
      <c r="S46" s="65">
        <v>10000</v>
      </c>
      <c r="T46" s="65">
        <v>1036.7140999999999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0.1907027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2.5274052999999999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164.61311000000001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101.67308</v>
      </c>
      <c r="AX46" s="65" t="s">
        <v>354</v>
      </c>
      <c r="AY46" s="65"/>
      <c r="AZ46" s="65"/>
      <c r="BA46" s="65"/>
      <c r="BB46" s="65"/>
      <c r="BC46" s="65"/>
      <c r="BE46" s="65" t="s">
        <v>316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7" sqref="I1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355</v>
      </c>
      <c r="B2" s="61" t="s">
        <v>356</v>
      </c>
      <c r="C2" s="61" t="s">
        <v>284</v>
      </c>
      <c r="D2" s="61">
        <v>41</v>
      </c>
      <c r="E2" s="61">
        <v>1989.3068000000001</v>
      </c>
      <c r="F2" s="61">
        <v>258.71017000000001</v>
      </c>
      <c r="G2" s="61">
        <v>55.623806000000002</v>
      </c>
      <c r="H2" s="61">
        <v>27.561157000000001</v>
      </c>
      <c r="I2" s="61">
        <v>28.062650000000001</v>
      </c>
      <c r="J2" s="61">
        <v>76.505070000000003</v>
      </c>
      <c r="K2" s="61">
        <v>29.841799000000002</v>
      </c>
      <c r="L2" s="61">
        <v>46.663277000000001</v>
      </c>
      <c r="M2" s="61">
        <v>26.440360999999999</v>
      </c>
      <c r="N2" s="61">
        <v>2.7498860000000001</v>
      </c>
      <c r="O2" s="61">
        <v>15.483233</v>
      </c>
      <c r="P2" s="61">
        <v>1371.8440000000001</v>
      </c>
      <c r="Q2" s="61">
        <v>27.234304000000002</v>
      </c>
      <c r="R2" s="61">
        <v>594.58105</v>
      </c>
      <c r="S2" s="61">
        <v>171.77736999999999</v>
      </c>
      <c r="T2" s="61">
        <v>5073.6440000000002</v>
      </c>
      <c r="U2" s="61">
        <v>5.4573374000000001</v>
      </c>
      <c r="V2" s="61">
        <v>23.461919999999999</v>
      </c>
      <c r="W2" s="61">
        <v>216.66309999999999</v>
      </c>
      <c r="X2" s="61">
        <v>103.82815600000001</v>
      </c>
      <c r="Y2" s="61">
        <v>1.8418937</v>
      </c>
      <c r="Z2" s="61">
        <v>1.8940866999999999</v>
      </c>
      <c r="AA2" s="61">
        <v>17.141594000000001</v>
      </c>
      <c r="AB2" s="61">
        <v>2.0772919999999999</v>
      </c>
      <c r="AC2" s="61">
        <v>661.68539999999996</v>
      </c>
      <c r="AD2" s="61">
        <v>10.580371</v>
      </c>
      <c r="AE2" s="61">
        <v>3.4204667</v>
      </c>
      <c r="AF2" s="61">
        <v>1.5741434999999999</v>
      </c>
      <c r="AG2" s="61">
        <v>467.3</v>
      </c>
      <c r="AH2" s="61">
        <v>258.77780000000001</v>
      </c>
      <c r="AI2" s="61">
        <v>208.52218999999999</v>
      </c>
      <c r="AJ2" s="61">
        <v>1202.547</v>
      </c>
      <c r="AK2" s="61">
        <v>6149.6895000000004</v>
      </c>
      <c r="AL2" s="61">
        <v>125.0992</v>
      </c>
      <c r="AM2" s="61">
        <v>3213.828</v>
      </c>
      <c r="AN2" s="61">
        <v>129.14474000000001</v>
      </c>
      <c r="AO2" s="61">
        <v>15.313624000000001</v>
      </c>
      <c r="AP2" s="61">
        <v>9.6024010000000004</v>
      </c>
      <c r="AQ2" s="61">
        <v>5.7112236000000003</v>
      </c>
      <c r="AR2" s="61">
        <v>11.180723</v>
      </c>
      <c r="AS2" s="61">
        <v>1036.7140999999999</v>
      </c>
      <c r="AT2" s="61">
        <v>0.1907027</v>
      </c>
      <c r="AU2" s="61">
        <v>2.5274052999999999</v>
      </c>
      <c r="AV2" s="61">
        <v>164.61311000000001</v>
      </c>
      <c r="AW2" s="61">
        <v>101.67308</v>
      </c>
      <c r="AX2" s="61">
        <v>9.7132620000000003E-2</v>
      </c>
      <c r="AY2" s="61">
        <v>1.3323879000000001</v>
      </c>
      <c r="AZ2" s="61">
        <v>583.77746999999999</v>
      </c>
      <c r="BA2" s="61">
        <v>46.845694999999999</v>
      </c>
      <c r="BB2" s="61">
        <v>13.968838</v>
      </c>
      <c r="BC2" s="61">
        <v>18.419619000000001</v>
      </c>
      <c r="BD2" s="61">
        <v>14.434723</v>
      </c>
      <c r="BE2" s="61">
        <v>0.66162900000000002</v>
      </c>
      <c r="BF2" s="61">
        <v>2.3968387</v>
      </c>
      <c r="BG2" s="61">
        <v>1.1518281E-3</v>
      </c>
      <c r="BH2" s="61">
        <v>1.1743727000000001E-2</v>
      </c>
      <c r="BI2" s="61">
        <v>1.0107677000000001E-2</v>
      </c>
      <c r="BJ2" s="61">
        <v>5.1197014999999998E-2</v>
      </c>
      <c r="BK2" s="61">
        <v>8.8602166000000004E-5</v>
      </c>
      <c r="BL2" s="61">
        <v>0.369699</v>
      </c>
      <c r="BM2" s="61">
        <v>4.9751709999999996</v>
      </c>
      <c r="BN2" s="61">
        <v>1.4726174999999999</v>
      </c>
      <c r="BO2" s="61">
        <v>86.243706000000003</v>
      </c>
      <c r="BP2" s="61">
        <v>15.193853000000001</v>
      </c>
      <c r="BQ2" s="61">
        <v>28.970507000000001</v>
      </c>
      <c r="BR2" s="61">
        <v>107.23111</v>
      </c>
      <c r="BS2" s="61">
        <v>34.013626000000002</v>
      </c>
      <c r="BT2" s="61">
        <v>15.240347</v>
      </c>
      <c r="BU2" s="61">
        <v>0.27809005999999997</v>
      </c>
      <c r="BV2" s="61">
        <v>7.5803670000000004E-2</v>
      </c>
      <c r="BW2" s="61">
        <v>1.0869987000000001</v>
      </c>
      <c r="BX2" s="61">
        <v>2.0013584999999998</v>
      </c>
      <c r="BY2" s="61">
        <v>0.22241759999999999</v>
      </c>
      <c r="BZ2" s="61">
        <v>6.6445749999999998E-4</v>
      </c>
      <c r="CA2" s="61">
        <v>1.9319040999999999</v>
      </c>
      <c r="CB2" s="61">
        <v>4.2495354999999999E-2</v>
      </c>
      <c r="CC2" s="61">
        <v>0.49562210000000001</v>
      </c>
      <c r="CD2" s="61">
        <v>3.1931626999999998</v>
      </c>
      <c r="CE2" s="61">
        <v>6.5668249999999997E-2</v>
      </c>
      <c r="CF2" s="61">
        <v>0.4234578</v>
      </c>
      <c r="CG2" s="61">
        <v>9.9000000000000005E-7</v>
      </c>
      <c r="CH2" s="61">
        <v>9.4906110000000002E-2</v>
      </c>
      <c r="CI2" s="61">
        <v>5.0656750000000004E-3</v>
      </c>
      <c r="CJ2" s="61">
        <v>6.6007876000000003</v>
      </c>
      <c r="CK2" s="61">
        <v>1.1422274E-2</v>
      </c>
      <c r="CL2" s="61">
        <v>2.8377370000000002</v>
      </c>
      <c r="CM2" s="61">
        <v>4.9525794999999997</v>
      </c>
      <c r="CN2" s="61">
        <v>1980.0704000000001</v>
      </c>
      <c r="CO2" s="61">
        <v>3406.9735999999998</v>
      </c>
      <c r="CP2" s="61">
        <v>2320.9495000000002</v>
      </c>
      <c r="CQ2" s="61">
        <v>853.00409999999999</v>
      </c>
      <c r="CR2" s="61">
        <v>409.26816000000002</v>
      </c>
      <c r="CS2" s="61">
        <v>351.15487999999999</v>
      </c>
      <c r="CT2" s="61">
        <v>1919.5431000000001</v>
      </c>
      <c r="CU2" s="61">
        <v>1228.2630999999999</v>
      </c>
      <c r="CV2" s="61">
        <v>1058.741</v>
      </c>
      <c r="CW2" s="61">
        <v>1458.9417000000001</v>
      </c>
      <c r="CX2" s="61">
        <v>398.42462</v>
      </c>
      <c r="CY2" s="61">
        <v>2451.7417</v>
      </c>
      <c r="CZ2" s="61">
        <v>1358.9319</v>
      </c>
      <c r="DA2" s="61">
        <v>2915.0762</v>
      </c>
      <c r="DB2" s="61">
        <v>2833.6804000000002</v>
      </c>
      <c r="DC2" s="61">
        <v>4039.5364</v>
      </c>
      <c r="DD2" s="61">
        <v>6785.4883</v>
      </c>
      <c r="DE2" s="61">
        <v>1677.5464999999999</v>
      </c>
      <c r="DF2" s="61">
        <v>3011.9023000000002</v>
      </c>
      <c r="DG2" s="61">
        <v>1556.1486</v>
      </c>
      <c r="DH2" s="61">
        <v>129.45605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46.845694999999999</v>
      </c>
      <c r="B6">
        <f>BB2</f>
        <v>13.968838</v>
      </c>
      <c r="C6">
        <f>BC2</f>
        <v>18.419619000000001</v>
      </c>
      <c r="D6">
        <f>BD2</f>
        <v>14.434723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20170</v>
      </c>
      <c r="C2" s="56">
        <f ca="1">YEAR(TODAY())-YEAR(B2)+IF(TODAY()&gt;=DATE(YEAR(TODAY()),MONTH(B2),DAY(B2)),0,-1)</f>
        <v>66</v>
      </c>
      <c r="E2" s="52">
        <v>166.3</v>
      </c>
      <c r="F2" s="53" t="s">
        <v>275</v>
      </c>
      <c r="G2" s="52">
        <v>83.2</v>
      </c>
      <c r="H2" s="51" t="s">
        <v>40</v>
      </c>
      <c r="I2" s="72">
        <f>ROUND(G3/E3^2,1)</f>
        <v>30.1</v>
      </c>
    </row>
    <row r="3" spans="1:9" x14ac:dyDescent="0.3">
      <c r="E3" s="51">
        <f>E2/100</f>
        <v>1.663</v>
      </c>
      <c r="F3" s="51" t="s">
        <v>39</v>
      </c>
      <c r="G3" s="51">
        <f>G2</f>
        <v>83.2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28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박희령, ID : H1900696)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14:36:36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8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44316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166.3</v>
      </c>
      <c r="L12" s="124"/>
      <c r="M12" s="117">
        <f>'개인정보 및 신체계측 입력'!G2</f>
        <v>83.2</v>
      </c>
      <c r="N12" s="118"/>
      <c r="O12" s="113" t="s">
        <v>270</v>
      </c>
      <c r="P12" s="107"/>
      <c r="Q12" s="90">
        <f>'개인정보 및 신체계측 입력'!I2</f>
        <v>30.1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박희령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66.194000000000003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14.231999999999999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19.574999999999999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16.600000000000001</v>
      </c>
      <c r="L72" s="36" t="s">
        <v>52</v>
      </c>
      <c r="M72" s="36">
        <f>ROUND('DRIs DATA'!K8,1)</f>
        <v>10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79.28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195.52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103.83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138.49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58.41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409.98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153.13999999999999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2021-08-10T05:40:32Z</dcterms:modified>
</cp:coreProperties>
</file>