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<sst xmlns="http://schemas.openxmlformats.org/spreadsheetml/2006/main" count="692" uniqueCount="365">
  <si>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</si>
  <si>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</si>
  <si>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</si>
  <si>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</si>
  <si>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</si>
  <si>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</si>
  <si>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</si>
  <si>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</si>
  <si>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</si>
  <si>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</si>
  <si>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</si>
  <si>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</si>
  <si>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</si>
  <si>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</si>
  <si>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</si>
  <si>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</si>
  <si>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</si>
  <si>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</si>
  <si>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</si>
  <si>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</si>
  <si>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</si>
  <si>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</si>
  <si>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</si>
  <si>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</si>
  <si>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</si>
  <si>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</si>
  <si>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</si>
  <si>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</si>
  <si>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</si>
  <si>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</si>
  <si>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</si>
  <si>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</si>
  <si>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</si>
  <si>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</si>
  <si>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</si>
  <si>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</si>
  <si>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</si>
  <si>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</si>
  <si>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</si>
  <si>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</si>
  <si>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</si>
  <si>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</si>
  <si>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</si>
  <si>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</si>
  <si>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</si>
  <si>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</si>
  <si>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</si>
  <si>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</si>
  <si>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</si>
  <si>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</si>
  <si>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</si>
  <si>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</si>
  <si>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</si>
  <si>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</si>
  <si>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</si>
  <si>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</si>
  <si>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</si>
  <si>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</si>
  <si>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</si>
  <si>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</si>
  <si>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</si>
  <si>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</si>
  <si>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</si>
  <si>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</si>
  <si>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</si>
  <si>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</si>
  <si>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</si>
  <si>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</si>
  <si>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</si>
  <si>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</si>
  <si>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</si>
  <si>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</si>
  <si>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</si>
  <si>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</si>
  <si>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</si>
  <si>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</si>
  <si>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</si>
  <si>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</si>
  <si>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</si>
  <si>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</si>
  <si>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</si>
  <si>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</si>
  <si>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</si>
  <si>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</si>
  <si>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</si>
  <si>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</si>
  <si>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</si>
  <si>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</si>
  <si>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</si>
  <si>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</si>
  <si>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</si>
  <si>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</si>
  <si>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</si>
  <si>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</si>
  <si>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</si>
  <si>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</si>
  <si>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</si>
  <si>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</si>
  <si>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</si>
  <si>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</si>
  <si>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</si>
  <si>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</si>
  <si>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</si>
  <si>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</si>
  <si>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</si>
  <si>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</si>
  <si>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</si>
  <si>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</si>
  <si>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</si>
  <si>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</si>
  <si>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</si>
  <si>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</si>
  <si>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</si>
  <si>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</si>
  <si>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</si>
  <si>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</si>
  <si>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</si>
  <si>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</si>
  <si>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</si>
  <si>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</si>
  <si>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</si>
  <si>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</si>
  <si>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</si>
  <si>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</si>
  <si>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</si>
  <si>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</si>
  <si>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</si>
  <si>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</si>
  <si>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</si>
  <si>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</si>
  <si>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</si>
  <si>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</si>
  <si>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</si>
  <si>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</si>
  <si>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</si>
  <si>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</si>
  <si>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</si>
  <si>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</si>
  <si>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</si>
  <si>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</si>
  <si>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</si>
  <si>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</si>
  <si>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</si>
  <si>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</si>
  <si>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</si>
  <si>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</si>
  <si>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</si>
  <si>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</si>
  <si>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</si>
  <si>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</si>
  <si>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</si>
  <si>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</si>
  <si>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</si>
  <si>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</si>
  <si>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</si>
  <si>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</si>
  <si>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</si>
  <si>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</si>
  <si>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</si>
  <si>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</si>
  <si>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</si>
  <si>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</si>
  <si>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</si>
  <si>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</si>
  <si>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</si>
  <si>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</si>
  <si>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</si>
  <si>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</si>
  <si>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</si>
  <si>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</si>
  <si>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</si>
  <si>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</si>
  <si>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</si>
  <si>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</si>
  <si>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</si>
  <si>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</si>
  <si>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</si>
  <si>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</si>
  <si>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</si>
  <si>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</si>
  <si>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</si>
  <si>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</si>
  <si>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</si>
  <si>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</si>
  <si>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</si>
  <si>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</si>
  <si>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</si>
  <si>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</si>
  <si>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</si>
  <si>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</si>
  <si>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</si>
  <si>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</si>
  <si>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</si>
  <si>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</si>
  <si>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</si>
  <si>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</si>
  <si>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</si>
  <si>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</si>
  <si>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</si>
  <si>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</si>
  <si>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</si>
  <si>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</si>
  <si>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</si>
  <si>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</si>
  <si>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</si>
  <si>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</si>
  <si>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</si>
  <si>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</si>
  <si>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</si>
  <si>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</si>
  <si>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</si>
  <si>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</si>
  <si>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</si>
  <si>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</si>
  <si>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</si>
  <si>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</si>
  <si>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</si>
  <si>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</si>
  <si>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</si>
  <si>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</si>
  <si>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</si>
  <si>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</si>
  <si>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</si>
  <si>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</si>
  <si>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</si>
  <si>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</si>
  <si>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</si>
  <si>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</si>
  <si>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</si>
  <si>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</si>
  <si>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</si>
  <si>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</si>
  <si>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</si>
  <si>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</si>
  <si>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</si>
  <si>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</si>
  <si>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</si>
  <si>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</si>
  <si>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</si>
  <si>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</si>
  <si>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</si>
  <si>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</si>
  <si>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</si>
  <si>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</si>
  <si>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</si>
  <si>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</si>
  <si>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</si>
  <si>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</si>
  <si>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</si>
  <si>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</si>
  <si>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</si>
  <si>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</si>
  <si>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</si>
  <si>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</si>
  <si>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</si>
  <si>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</si>
  <si>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</si>
  <si>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</si>
  <si>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</si>
  <si>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</si>
  <si>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</si>
  <si>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</si>
  <si>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</si>
  <si>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</si>
  <si>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</si>
  <si>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</si>
  <si>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</si>
  <si>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</si>
  <si>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</si>
  <si>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</si>
  <si>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</si>
  <si>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</si>
  <si>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</si>
  <si>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</si>
  <si>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</si>
  <si>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</si>
  <si>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열량영양소</t>
    <phoneticPr fontId="1" type="noConversion"/>
  </si>
  <si>
    <t>권장섭취량</t>
    <phoneticPr fontId="1" type="noConversion"/>
  </si>
  <si>
    <t>엽산</t>
    <phoneticPr fontId="1" type="noConversion"/>
  </si>
  <si>
    <t>출력시각</t>
    <phoneticPr fontId="1" type="noConversion"/>
  </si>
  <si>
    <t>비타민A</t>
    <phoneticPr fontId="1" type="noConversion"/>
  </si>
  <si>
    <t>F</t>
  </si>
  <si>
    <t>상한섭취량</t>
    <phoneticPr fontId="1" type="noConversion"/>
  </si>
  <si>
    <t>비타민B12</t>
    <phoneticPr fontId="1" type="noConversion"/>
  </si>
  <si>
    <t>비오틴</t>
    <phoneticPr fontId="1" type="noConversion"/>
  </si>
  <si>
    <t>셀레늄</t>
    <phoneticPr fontId="1" type="noConversion"/>
  </si>
  <si>
    <t>적정비율(최소)</t>
    <phoneticPr fontId="1" type="noConversion"/>
  </si>
  <si>
    <t>염소</t>
    <phoneticPr fontId="1" type="noConversion"/>
  </si>
  <si>
    <t>에너지(kcal)</t>
    <phoneticPr fontId="1" type="noConversion"/>
  </si>
  <si>
    <t>필요추정량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</si>
  <si>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</si>
  <si>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</si>
  <si>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</si>
  <si>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</si>
  <si>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엽산(μg DFE/일)</t>
    <phoneticPr fontId="1" type="noConversion"/>
  </si>
  <si>
    <t>미량 무기질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</si>
  <si>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</si>
  <si>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</si>
  <si>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</si>
  <si>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</si>
  <si>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</si>
  <si>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</si>
  <si>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</si>
  <si>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평균필요량</t>
    <phoneticPr fontId="1" type="noConversion"/>
  </si>
  <si>
    <t>단백질(g/일)</t>
    <phoneticPr fontId="1" type="noConversion"/>
  </si>
  <si>
    <t>상한섭취량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</si>
  <si>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</si>
  <si>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</si>
  <si>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</si>
  <si>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고수정, ID : H1900697)</t>
  </si>
  <si>
    <t>2021년 08월 10일 14:41:12</t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</si>
  <si>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</si>
  <si>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</si>
  <si>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</si>
  <si>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</si>
  <si>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</si>
  <si>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</si>
  <si>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</si>
  <si>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</si>
  <si>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</si>
  <si>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</si>
  <si>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</si>
  <si>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</si>
  <si>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</si>
  <si>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</si>
  <si>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</si>
  <si>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</si>
  <si>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</si>
  <si>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</si>
  <si>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</si>
  <si>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</si>
  <si>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</si>
  <si>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</si>
  <si>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</si>
  <si>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</si>
  <si>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</si>
  <si>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</si>
  <si>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</si>
  <si>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</si>
  <si>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충분섭취량</t>
    <phoneticPr fontId="1" type="noConversion"/>
  </si>
  <si>
    <t>섭취량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</si>
  <si>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</si>
  <si>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</si>
  <si>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</si>
  <si>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</si>
  <si>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</si>
  <si>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권장섭취량</t>
    <phoneticPr fontId="1" type="noConversion"/>
  </si>
  <si>
    <t>충분섭취량</t>
    <phoneticPr fontId="1" type="noConversion"/>
  </si>
  <si>
    <t>권장섭취량</t>
    <phoneticPr fontId="1" type="noConversion"/>
  </si>
  <si>
    <t>평균필요량</t>
    <phoneticPr fontId="1" type="noConversion"/>
  </si>
  <si>
    <t>평균필요량</t>
    <phoneticPr fontId="1" type="noConversion"/>
  </si>
  <si>
    <t>평균필요량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</si>
  <si>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</si>
  <si>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</si>
  <si>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</si>
  <si>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</si>
  <si>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</si>
  <si>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</si>
  <si>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</si>
  <si>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</si>
  <si>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</si>
  <si>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요오드</t>
    <phoneticPr fontId="1" type="noConversion"/>
  </si>
  <si>
    <t>상한섭취량</t>
    <phoneticPr fontId="1" type="noConversion"/>
  </si>
  <si>
    <t>H1900697</t>
  </si>
  <si>
    <t>고수정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</si>
</sst>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29.642296000000002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20384"/>
        <c:axId val="643919208"/>
      </c:barChart>
      <c:catAx>
        <c:axId val="64392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9208"/>
        <c:crosses val="autoZero"/>
        <c:auto val="1"/>
        <c:lblAlgn val="ctr"/>
        <c:lblOffset val="100"/>
        <c:noMultiLvlLbl val="0"/>
      </c:catAx>
      <c:valAx>
        <c:axId val="64391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1.8981106000000001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8040"/>
        <c:axId val="643898432"/>
      </c:barChart>
      <c:catAx>
        <c:axId val="64389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8432"/>
        <c:crosses val="autoZero"/>
        <c:auto val="1"/>
        <c:lblAlgn val="ctr"/>
        <c:lblOffset val="100"/>
        <c:noMultiLvlLbl val="0"/>
      </c:catAx>
      <c:valAx>
        <c:axId val="64389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4.6252930000000001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4904"/>
        <c:axId val="643898824"/>
      </c:barChart>
      <c:catAx>
        <c:axId val="64389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8824"/>
        <c:crosses val="autoZero"/>
        <c:auto val="1"/>
        <c:lblAlgn val="ctr"/>
        <c:lblOffset val="100"/>
        <c:noMultiLvlLbl val="0"/>
      </c:catAx>
      <c:valAx>
        <c:axId val="643898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555.35924999999997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2552"/>
        <c:axId val="643900784"/>
      </c:barChart>
      <c:catAx>
        <c:axId val="64389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0784"/>
        <c:crosses val="autoZero"/>
        <c:auto val="1"/>
        <c:lblAlgn val="ctr"/>
        <c:lblOffset val="100"/>
        <c:noMultiLvlLbl val="0"/>
      </c:catAx>
      <c:valAx>
        <c:axId val="64390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1230.9059999999999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3728"/>
        <c:axId val="643903920"/>
      </c:barChart>
      <c:catAx>
        <c:axId val="64389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3920"/>
        <c:crosses val="autoZero"/>
        <c:auto val="1"/>
        <c:lblAlgn val="ctr"/>
        <c:lblOffset val="100"/>
        <c:noMultiLvlLbl val="0"/>
      </c:catAx>
      <c:valAx>
        <c:axId val="6439039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22.250019999999999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4504"/>
        <c:axId val="643908232"/>
      </c:barChart>
      <c:catAx>
        <c:axId val="64391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8232"/>
        <c:crosses val="autoZero"/>
        <c:auto val="1"/>
        <c:lblAlgn val="ctr"/>
        <c:lblOffset val="100"/>
        <c:noMultiLvlLbl val="0"/>
      </c:catAx>
      <c:valAx>
        <c:axId val="64390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53.120399999999997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7840"/>
        <c:axId val="643916072"/>
      </c:barChart>
      <c:catAx>
        <c:axId val="6439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6072"/>
        <c:crosses val="autoZero"/>
        <c:auto val="1"/>
        <c:lblAlgn val="ctr"/>
        <c:lblOffset val="100"/>
        <c:noMultiLvlLbl val="0"/>
      </c:catAx>
      <c:valAx>
        <c:axId val="64391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4.1569950000000002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4704"/>
        <c:axId val="643904312"/>
      </c:barChart>
      <c:catAx>
        <c:axId val="6439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4312"/>
        <c:crosses val="autoZero"/>
        <c:auto val="1"/>
        <c:lblAlgn val="ctr"/>
        <c:lblOffset val="100"/>
        <c:noMultiLvlLbl val="0"/>
      </c:catAx>
      <c:valAx>
        <c:axId val="643904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874.44695999999999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1368"/>
        <c:axId val="643909016"/>
      </c:barChart>
      <c:catAx>
        <c:axId val="64391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9016"/>
        <c:crosses val="autoZero"/>
        <c:auto val="1"/>
        <c:lblAlgn val="ctr"/>
        <c:lblOffset val="100"/>
        <c:noMultiLvlLbl val="0"/>
      </c:catAx>
      <c:valAx>
        <c:axId val="6439090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9.4337753999999996E-2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1760"/>
        <c:axId val="643909408"/>
      </c:barChart>
      <c:catAx>
        <c:axId val="64391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9408"/>
        <c:crosses val="autoZero"/>
        <c:auto val="1"/>
        <c:lblAlgn val="ctr"/>
        <c:lblOffset val="100"/>
        <c:noMultiLvlLbl val="0"/>
      </c:catAx>
      <c:valAx>
        <c:axId val="64390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1.4010020000000001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7448"/>
        <c:axId val="643912152"/>
      </c:barChart>
      <c:catAx>
        <c:axId val="64390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2152"/>
        <c:crosses val="autoZero"/>
        <c:auto val="1"/>
        <c:lblAlgn val="ctr"/>
        <c:lblOffset val="100"/>
        <c:noMultiLvlLbl val="0"/>
      </c:catAx>
      <c:valAx>
        <c:axId val="643912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13.416375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20776"/>
        <c:axId val="643919600"/>
      </c:barChart>
      <c:catAx>
        <c:axId val="64392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9600"/>
        <c:crosses val="autoZero"/>
        <c:auto val="1"/>
        <c:lblAlgn val="ctr"/>
        <c:lblOffset val="100"/>
        <c:noMultiLvlLbl val="0"/>
      </c:catAx>
      <c:valAx>
        <c:axId val="643919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2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60.057453000000002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2544"/>
        <c:axId val="643905880"/>
      </c:barChart>
      <c:catAx>
        <c:axId val="64391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5880"/>
        <c:crosses val="autoZero"/>
        <c:auto val="1"/>
        <c:lblAlgn val="ctr"/>
        <c:lblOffset val="100"/>
        <c:noMultiLvlLbl val="0"/>
      </c:catAx>
      <c:valAx>
        <c:axId val="64390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47.518166000000001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13328"/>
        <c:axId val="643913720"/>
      </c:barChart>
      <c:catAx>
        <c:axId val="64391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3720"/>
        <c:crosses val="autoZero"/>
        <c:auto val="1"/>
        <c:lblAlgn val="ctr"/>
        <c:lblOffset val="100"/>
        <c:noMultiLvlLbl val="0"/>
      </c:catAx>
      <c:valAx>
        <c:axId val="64391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3.0739999999999998</c:v>
                </c:pt>
                <c:pt idx="1">
                  <c:v>16.686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3914896"/>
        <c:axId val="643915288"/>
      </c:barChart>
      <c:catAx>
        <c:axId val="64391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5288"/>
        <c:crosses val="autoZero"/>
        <c:auto val="1"/>
        <c:lblAlgn val="ctr"/>
        <c:lblOffset val="100"/>
        <c:noMultiLvlLbl val="0"/>
      </c:catAx>
      <c:valAx>
        <c:axId val="64391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1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5.8428089999999999</c:v>
                </c:pt>
                <c:pt idx="1">
                  <c:v>8.5694169999999996</c:v>
                </c:pt>
                <c:pt idx="2">
                  <c:v>7.4717529999999996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247.08926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6664"/>
        <c:axId val="643907056"/>
      </c:barChart>
      <c:catAx>
        <c:axId val="64390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7056"/>
        <c:crosses val="autoZero"/>
        <c:auto val="1"/>
        <c:lblAlgn val="ctr"/>
        <c:lblOffset val="100"/>
        <c:noMultiLvlLbl val="0"/>
      </c:catAx>
      <c:valAx>
        <c:axId val="643907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8.6291189999999993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599600"/>
        <c:axId val="633604304"/>
      </c:barChart>
      <c:catAx>
        <c:axId val="6335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4304"/>
        <c:crosses val="autoZero"/>
        <c:auto val="1"/>
        <c:lblAlgn val="ctr"/>
        <c:lblOffset val="100"/>
        <c:noMultiLvlLbl val="0"/>
      </c:catAx>
      <c:valAx>
        <c:axId val="63360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5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75.114000000000004</c:v>
                </c:pt>
                <c:pt idx="1">
                  <c:v>10.464</c:v>
                </c:pt>
                <c:pt idx="2">
                  <c:v>14.422000000000001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3603520"/>
        <c:axId val="633605872"/>
      </c:barChart>
      <c:catAx>
        <c:axId val="63360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5872"/>
        <c:crosses val="autoZero"/>
        <c:auto val="1"/>
        <c:lblAlgn val="ctr"/>
        <c:lblOffset val="100"/>
        <c:noMultiLvlLbl val="0"/>
      </c:catAx>
      <c:valAx>
        <c:axId val="63360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933.74145999999996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06656"/>
        <c:axId val="633607048"/>
      </c:barChart>
      <c:catAx>
        <c:axId val="63360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7048"/>
        <c:crosses val="autoZero"/>
        <c:auto val="1"/>
        <c:lblAlgn val="ctr"/>
        <c:lblOffset val="100"/>
        <c:noMultiLvlLbl val="0"/>
      </c:catAx>
      <c:valAx>
        <c:axId val="633607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6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91.006873999999996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09008"/>
        <c:axId val="633607832"/>
      </c:barChart>
      <c:catAx>
        <c:axId val="63360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7832"/>
        <c:crosses val="autoZero"/>
        <c:auto val="1"/>
        <c:lblAlgn val="ctr"/>
        <c:lblOffset val="100"/>
        <c:noMultiLvlLbl val="0"/>
      </c:catAx>
      <c:valAx>
        <c:axId val="63360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185.62693999999999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599992"/>
        <c:axId val="633605480"/>
      </c:barChart>
      <c:catAx>
        <c:axId val="63359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5480"/>
        <c:crosses val="autoZero"/>
        <c:auto val="1"/>
        <c:lblAlgn val="ctr"/>
        <c:lblOffset val="100"/>
        <c:noMultiLvlLbl val="0"/>
      </c:catAx>
      <c:valAx>
        <c:axId val="63360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59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2.3309940999999998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22736"/>
        <c:axId val="643918816"/>
      </c:barChart>
      <c:catAx>
        <c:axId val="64392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8816"/>
        <c:crosses val="autoZero"/>
        <c:auto val="1"/>
        <c:lblAlgn val="ctr"/>
        <c:lblOffset val="100"/>
        <c:noMultiLvlLbl val="0"/>
      </c:catAx>
      <c:valAx>
        <c:axId val="64391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2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1625.2097000000001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09400"/>
        <c:axId val="633610184"/>
      </c:barChart>
      <c:catAx>
        <c:axId val="63360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10184"/>
        <c:crosses val="autoZero"/>
        <c:auto val="1"/>
        <c:lblAlgn val="ctr"/>
        <c:lblOffset val="100"/>
        <c:noMultiLvlLbl val="0"/>
      </c:catAx>
      <c:valAx>
        <c:axId val="63361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6.0378293999999997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598032"/>
        <c:axId val="633605088"/>
      </c:barChart>
      <c:catAx>
        <c:axId val="63359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5088"/>
        <c:crosses val="autoZero"/>
        <c:auto val="1"/>
        <c:lblAlgn val="ctr"/>
        <c:lblOffset val="100"/>
        <c:noMultiLvlLbl val="0"/>
      </c:catAx>
      <c:valAx>
        <c:axId val="63360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59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0.72176253999999995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3600776"/>
        <c:axId val="633601168"/>
      </c:barChart>
      <c:catAx>
        <c:axId val="63360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3601168"/>
        <c:crosses val="autoZero"/>
        <c:auto val="1"/>
        <c:lblAlgn val="ctr"/>
        <c:lblOffset val="100"/>
        <c:noMultiLvlLbl val="0"/>
      </c:catAx>
      <c:valAx>
        <c:axId val="63360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360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39.164856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23128"/>
        <c:axId val="643917248"/>
      </c:barChart>
      <c:catAx>
        <c:axId val="64392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17248"/>
        <c:crosses val="autoZero"/>
        <c:auto val="1"/>
        <c:lblAlgn val="ctr"/>
        <c:lblOffset val="100"/>
        <c:noMultiLvlLbl val="0"/>
      </c:catAx>
      <c:valAx>
        <c:axId val="64391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2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0.91721224999999995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21168"/>
        <c:axId val="643921560"/>
      </c:barChart>
      <c:catAx>
        <c:axId val="64392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21560"/>
        <c:crosses val="autoZero"/>
        <c:auto val="1"/>
        <c:lblAlgn val="ctr"/>
        <c:lblOffset val="100"/>
        <c:noMultiLvlLbl val="0"/>
      </c:catAx>
      <c:valAx>
        <c:axId val="643921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2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6.5581236000000001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3528"/>
        <c:axId val="643902744"/>
      </c:barChart>
      <c:catAx>
        <c:axId val="64390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902744"/>
        <c:crosses val="autoZero"/>
        <c:auto val="1"/>
        <c:lblAlgn val="ctr"/>
        <c:lblOffset val="100"/>
        <c:noMultiLvlLbl val="0"/>
      </c:catAx>
      <c:valAx>
        <c:axId val="64390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3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0.72176253999999995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2944"/>
        <c:axId val="643897256"/>
      </c:barChart>
      <c:catAx>
        <c:axId val="64389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7256"/>
        <c:crosses val="autoZero"/>
        <c:auto val="1"/>
        <c:lblAlgn val="ctr"/>
        <c:lblOffset val="100"/>
        <c:noMultiLvlLbl val="0"/>
      </c:catAx>
      <c:valAx>
        <c:axId val="64389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242.88962000000001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900000"/>
        <c:axId val="643892160"/>
      </c:barChart>
      <c:catAx>
        <c:axId val="64390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2160"/>
        <c:crosses val="autoZero"/>
        <c:auto val="1"/>
        <c:lblAlgn val="ctr"/>
        <c:lblOffset val="100"/>
        <c:noMultiLvlLbl val="0"/>
      </c:catAx>
      <c:valAx>
        <c:axId val="64389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90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3.0422435000000001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3895296"/>
        <c:axId val="643899608"/>
      </c:barChart>
      <c:catAx>
        <c:axId val="64389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3899608"/>
        <c:crosses val="autoZero"/>
        <c:auto val="1"/>
        <c:lblAlgn val="ctr"/>
        <c:lblOffset val="100"/>
        <c:noMultiLvlLbl val="0"/>
      </c:catAx>
      <c:valAx>
        <c:axId val="64389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389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tabSelected="1"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고수정, ID : H1900697)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14:41:12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933.74145999999996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29.642296000000002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13.416375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75.114000000000004</v>
      </c>
      <c r="G8" s="59">
        <f>'DRIs DATA 입력'!G8</f>
        <v>10.464</v>
      </c>
      <c r="H8" s="59">
        <f>'DRIs DATA 입력'!H8</f>
        <v>14.422000000000001</v>
      </c>
      <c r="I8" s="46"/>
      <c r="J8" s="59" t="s">
        <v>215</v>
      </c>
      <c r="K8" s="59">
        <f>'DRIs DATA 입력'!K8</f>
        <v>3.0739999999999998</v>
      </c>
      <c r="L8" s="59">
        <f>'DRIs DATA 입력'!L8</f>
        <v>16.686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247.08926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8.6291189999999993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2.3309940999999998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39.164856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91.006873999999996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0.68642499999999995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0.91721224999999995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6.5581236000000001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0.72176253999999995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242.88962000000001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3.0422435000000001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1.8981106000000001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4.6252930000000001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185.62693999999999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555.35924999999997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1625.2097000000001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1230.9059999999999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22.250019999999999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53.120399999999997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6.0378293999999997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4.1569950000000002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874.44695999999999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9.4337753999999996E-2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1.4010020000000001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60.057453000000002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47.518166000000001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3" sqref="N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308</v>
      </c>
      <c r="B1" s="61" t="s">
        <v>309</v>
      </c>
      <c r="G1" s="62" t="s">
        <v>279</v>
      </c>
      <c r="H1" s="61" t="s">
        <v>310</v>
      </c>
    </row>
    <row r="3" spans="1:27" x14ac:dyDescent="0.3">
      <c r="A3" s="71" t="s">
        <v>300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311</v>
      </c>
      <c r="B4" s="69"/>
      <c r="C4" s="69"/>
      <c r="E4" s="66" t="s">
        <v>276</v>
      </c>
      <c r="F4" s="67"/>
      <c r="G4" s="67"/>
      <c r="H4" s="68"/>
      <c r="J4" s="66" t="s">
        <v>312</v>
      </c>
      <c r="K4" s="67"/>
      <c r="L4" s="68"/>
      <c r="N4" s="69" t="s">
        <v>314</v>
      </c>
      <c r="O4" s="69"/>
      <c r="P4" s="69"/>
      <c r="Q4" s="69"/>
      <c r="R4" s="69"/>
      <c r="S4" s="69"/>
      <c r="U4" s="69" t="s">
        <v>315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316</v>
      </c>
      <c r="E5" s="65"/>
      <c r="F5" s="65" t="s">
        <v>317</v>
      </c>
      <c r="G5" s="65" t="s">
        <v>318</v>
      </c>
      <c r="H5" s="65" t="s">
        <v>313</v>
      </c>
      <c r="J5" s="65"/>
      <c r="K5" s="65" t="s">
        <v>319</v>
      </c>
      <c r="L5" s="65" t="s">
        <v>320</v>
      </c>
      <c r="N5" s="65"/>
      <c r="O5" s="65" t="s">
        <v>303</v>
      </c>
      <c r="P5" s="65" t="s">
        <v>277</v>
      </c>
      <c r="Q5" s="65" t="s">
        <v>302</v>
      </c>
      <c r="R5" s="65" t="s">
        <v>305</v>
      </c>
      <c r="S5" s="65" t="s">
        <v>301</v>
      </c>
      <c r="U5" s="65"/>
      <c r="V5" s="65" t="s">
        <v>303</v>
      </c>
      <c r="W5" s="65" t="s">
        <v>321</v>
      </c>
      <c r="X5" s="65" t="s">
        <v>322</v>
      </c>
      <c r="Y5" s="65" t="s">
        <v>323</v>
      </c>
      <c r="Z5" s="65" t="s">
        <v>324</v>
      </c>
    </row>
    <row r="6" spans="1:27" x14ac:dyDescent="0.3">
      <c r="A6" s="65" t="s">
        <v>288</v>
      </c>
      <c r="B6" s="65">
        <v>1900</v>
      </c>
      <c r="C6" s="65">
        <v>933.74145999999996</v>
      </c>
      <c r="E6" s="65" t="s">
        <v>286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304</v>
      </c>
      <c r="O6" s="65">
        <v>40</v>
      </c>
      <c r="P6" s="65">
        <v>50</v>
      </c>
      <c r="Q6" s="65">
        <v>0</v>
      </c>
      <c r="R6" s="65">
        <v>0</v>
      </c>
      <c r="S6" s="65">
        <v>29.642296000000002</v>
      </c>
      <c r="U6" s="65" t="s">
        <v>326</v>
      </c>
      <c r="V6" s="65">
        <v>0</v>
      </c>
      <c r="W6" s="65">
        <v>0</v>
      </c>
      <c r="X6" s="65">
        <v>20</v>
      </c>
      <c r="Y6" s="65">
        <v>0</v>
      </c>
      <c r="Z6" s="65">
        <v>13.416375</v>
      </c>
    </row>
    <row r="7" spans="1:27" x14ac:dyDescent="0.3">
      <c r="E7" s="65" t="s">
        <v>327</v>
      </c>
      <c r="F7" s="65">
        <v>65</v>
      </c>
      <c r="G7" s="65">
        <v>30</v>
      </c>
      <c r="H7" s="65">
        <v>20</v>
      </c>
      <c r="J7" s="65" t="s">
        <v>328</v>
      </c>
      <c r="K7" s="65">
        <v>1</v>
      </c>
      <c r="L7" s="65">
        <v>10</v>
      </c>
    </row>
    <row r="8" spans="1:27" x14ac:dyDescent="0.3">
      <c r="E8" s="65" t="s">
        <v>330</v>
      </c>
      <c r="F8" s="65">
        <v>75.114000000000004</v>
      </c>
      <c r="G8" s="65">
        <v>10.464</v>
      </c>
      <c r="H8" s="65">
        <v>14.422000000000001</v>
      </c>
      <c r="J8" s="65" t="s">
        <v>329</v>
      </c>
      <c r="K8" s="65">
        <v>3.0739999999999998</v>
      </c>
      <c r="L8" s="65">
        <v>16.686</v>
      </c>
    </row>
    <row r="13" spans="1:27" x14ac:dyDescent="0.3">
      <c r="A13" s="70" t="s">
        <v>290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280</v>
      </c>
      <c r="B14" s="69"/>
      <c r="C14" s="69"/>
      <c r="D14" s="69"/>
      <c r="E14" s="69"/>
      <c r="F14" s="69"/>
      <c r="H14" s="69" t="s">
        <v>331</v>
      </c>
      <c r="I14" s="69"/>
      <c r="J14" s="69"/>
      <c r="K14" s="69"/>
      <c r="L14" s="69"/>
      <c r="M14" s="69"/>
      <c r="O14" s="69" t="s">
        <v>332</v>
      </c>
      <c r="P14" s="69"/>
      <c r="Q14" s="69"/>
      <c r="R14" s="69"/>
      <c r="S14" s="69"/>
      <c r="T14" s="69"/>
      <c r="V14" s="69" t="s">
        <v>333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303</v>
      </c>
      <c r="C15" s="65" t="s">
        <v>277</v>
      </c>
      <c r="D15" s="65" t="s">
        <v>302</v>
      </c>
      <c r="E15" s="65" t="s">
        <v>305</v>
      </c>
      <c r="F15" s="65" t="s">
        <v>324</v>
      </c>
      <c r="H15" s="65"/>
      <c r="I15" s="65" t="s">
        <v>334</v>
      </c>
      <c r="J15" s="65" t="s">
        <v>335</v>
      </c>
      <c r="K15" s="65" t="s">
        <v>322</v>
      </c>
      <c r="L15" s="65" t="s">
        <v>336</v>
      </c>
      <c r="M15" s="65" t="s">
        <v>324</v>
      </c>
      <c r="O15" s="65"/>
      <c r="P15" s="65" t="s">
        <v>303</v>
      </c>
      <c r="Q15" s="65" t="s">
        <v>277</v>
      </c>
      <c r="R15" s="65" t="s">
        <v>337</v>
      </c>
      <c r="S15" s="65" t="s">
        <v>282</v>
      </c>
      <c r="T15" s="65" t="s">
        <v>338</v>
      </c>
      <c r="V15" s="65"/>
      <c r="W15" s="65" t="s">
        <v>303</v>
      </c>
      <c r="X15" s="65" t="s">
        <v>277</v>
      </c>
      <c r="Y15" s="65" t="s">
        <v>339</v>
      </c>
      <c r="Z15" s="65" t="s">
        <v>282</v>
      </c>
      <c r="AA15" s="65" t="s">
        <v>340</v>
      </c>
    </row>
    <row r="16" spans="1:27" x14ac:dyDescent="0.3">
      <c r="A16" s="65" t="s">
        <v>291</v>
      </c>
      <c r="B16" s="65">
        <v>450</v>
      </c>
      <c r="C16" s="65">
        <v>650</v>
      </c>
      <c r="D16" s="65">
        <v>0</v>
      </c>
      <c r="E16" s="65">
        <v>3000</v>
      </c>
      <c r="F16" s="65">
        <v>247.08926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8.6291189999999993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2.3309940999999998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39.164856</v>
      </c>
    </row>
    <row r="23" spans="1:62" x14ac:dyDescent="0.3">
      <c r="A23" s="70" t="s">
        <v>292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341</v>
      </c>
      <c r="B24" s="69"/>
      <c r="C24" s="69"/>
      <c r="D24" s="69"/>
      <c r="E24" s="69"/>
      <c r="F24" s="69"/>
      <c r="H24" s="69" t="s">
        <v>293</v>
      </c>
      <c r="I24" s="69"/>
      <c r="J24" s="69"/>
      <c r="K24" s="69"/>
      <c r="L24" s="69"/>
      <c r="M24" s="69"/>
      <c r="O24" s="69" t="s">
        <v>342</v>
      </c>
      <c r="P24" s="69"/>
      <c r="Q24" s="69"/>
      <c r="R24" s="69"/>
      <c r="S24" s="69"/>
      <c r="T24" s="69"/>
      <c r="V24" s="69" t="s">
        <v>343</v>
      </c>
      <c r="W24" s="69"/>
      <c r="X24" s="69"/>
      <c r="Y24" s="69"/>
      <c r="Z24" s="69"/>
      <c r="AA24" s="69"/>
      <c r="AC24" s="69" t="s">
        <v>344</v>
      </c>
      <c r="AD24" s="69"/>
      <c r="AE24" s="69"/>
      <c r="AF24" s="69"/>
      <c r="AG24" s="69"/>
      <c r="AH24" s="69"/>
      <c r="AJ24" s="69" t="s">
        <v>278</v>
      </c>
      <c r="AK24" s="69"/>
      <c r="AL24" s="69"/>
      <c r="AM24" s="69"/>
      <c r="AN24" s="69"/>
      <c r="AO24" s="69"/>
      <c r="AQ24" s="69" t="s">
        <v>283</v>
      </c>
      <c r="AR24" s="69"/>
      <c r="AS24" s="69"/>
      <c r="AT24" s="69"/>
      <c r="AU24" s="69"/>
      <c r="AV24" s="69"/>
      <c r="AX24" s="69" t="s">
        <v>345</v>
      </c>
      <c r="AY24" s="69"/>
      <c r="AZ24" s="69"/>
      <c r="BA24" s="69"/>
      <c r="BB24" s="69"/>
      <c r="BC24" s="69"/>
      <c r="BE24" s="69" t="s">
        <v>284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334</v>
      </c>
      <c r="C25" s="65" t="s">
        <v>346</v>
      </c>
      <c r="D25" s="65" t="s">
        <v>302</v>
      </c>
      <c r="E25" s="65" t="s">
        <v>282</v>
      </c>
      <c r="F25" s="65" t="s">
        <v>301</v>
      </c>
      <c r="H25" s="65"/>
      <c r="I25" s="65" t="s">
        <v>303</v>
      </c>
      <c r="J25" s="65" t="s">
        <v>277</v>
      </c>
      <c r="K25" s="65" t="s">
        <v>347</v>
      </c>
      <c r="L25" s="65" t="s">
        <v>282</v>
      </c>
      <c r="M25" s="65" t="s">
        <v>301</v>
      </c>
      <c r="O25" s="65"/>
      <c r="P25" s="65" t="s">
        <v>303</v>
      </c>
      <c r="Q25" s="65" t="s">
        <v>348</v>
      </c>
      <c r="R25" s="65" t="s">
        <v>302</v>
      </c>
      <c r="S25" s="65" t="s">
        <v>282</v>
      </c>
      <c r="T25" s="65" t="s">
        <v>338</v>
      </c>
      <c r="V25" s="65"/>
      <c r="W25" s="65" t="s">
        <v>349</v>
      </c>
      <c r="X25" s="65" t="s">
        <v>335</v>
      </c>
      <c r="Y25" s="65" t="s">
        <v>302</v>
      </c>
      <c r="Z25" s="65" t="s">
        <v>323</v>
      </c>
      <c r="AA25" s="65" t="s">
        <v>301</v>
      </c>
      <c r="AC25" s="65"/>
      <c r="AD25" s="65" t="s">
        <v>303</v>
      </c>
      <c r="AE25" s="65" t="s">
        <v>321</v>
      </c>
      <c r="AF25" s="65" t="s">
        <v>302</v>
      </c>
      <c r="AG25" s="65" t="s">
        <v>282</v>
      </c>
      <c r="AH25" s="65" t="s">
        <v>340</v>
      </c>
      <c r="AJ25" s="65"/>
      <c r="AK25" s="65" t="s">
        <v>350</v>
      </c>
      <c r="AL25" s="65" t="s">
        <v>335</v>
      </c>
      <c r="AM25" s="65" t="s">
        <v>339</v>
      </c>
      <c r="AN25" s="65" t="s">
        <v>282</v>
      </c>
      <c r="AO25" s="65" t="s">
        <v>301</v>
      </c>
      <c r="AQ25" s="65"/>
      <c r="AR25" s="65" t="s">
        <v>351</v>
      </c>
      <c r="AS25" s="65" t="s">
        <v>277</v>
      </c>
      <c r="AT25" s="65" t="s">
        <v>347</v>
      </c>
      <c r="AU25" s="65" t="s">
        <v>282</v>
      </c>
      <c r="AV25" s="65" t="s">
        <v>316</v>
      </c>
      <c r="AX25" s="65"/>
      <c r="AY25" s="65" t="s">
        <v>350</v>
      </c>
      <c r="AZ25" s="65" t="s">
        <v>277</v>
      </c>
      <c r="BA25" s="65" t="s">
        <v>337</v>
      </c>
      <c r="BB25" s="65" t="s">
        <v>305</v>
      </c>
      <c r="BC25" s="65" t="s">
        <v>301</v>
      </c>
      <c r="BE25" s="65"/>
      <c r="BF25" s="65" t="s">
        <v>303</v>
      </c>
      <c r="BG25" s="65" t="s">
        <v>277</v>
      </c>
      <c r="BH25" s="65" t="s">
        <v>339</v>
      </c>
      <c r="BI25" s="65" t="s">
        <v>282</v>
      </c>
      <c r="BJ25" s="65" t="s">
        <v>301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91.006873999999996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0.68642499999999995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0.91721224999999995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6.5581236000000001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0.72176253999999995</v>
      </c>
      <c r="AJ26" s="65" t="s">
        <v>294</v>
      </c>
      <c r="AK26" s="65">
        <v>320</v>
      </c>
      <c r="AL26" s="65">
        <v>400</v>
      </c>
      <c r="AM26" s="65">
        <v>0</v>
      </c>
      <c r="AN26" s="65">
        <v>1000</v>
      </c>
      <c r="AO26" s="65">
        <v>242.88962000000001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3.0422435000000001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1.8981106000000001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4.6252930000000001</v>
      </c>
    </row>
    <row r="33" spans="1:68" x14ac:dyDescent="0.3">
      <c r="A33" s="70" t="s">
        <v>352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353</v>
      </c>
      <c r="I34" s="69"/>
      <c r="J34" s="69"/>
      <c r="K34" s="69"/>
      <c r="L34" s="69"/>
      <c r="M34" s="69"/>
      <c r="O34" s="69" t="s">
        <v>354</v>
      </c>
      <c r="P34" s="69"/>
      <c r="Q34" s="69"/>
      <c r="R34" s="69"/>
      <c r="S34" s="69"/>
      <c r="T34" s="69"/>
      <c r="V34" s="69" t="s">
        <v>355</v>
      </c>
      <c r="W34" s="69"/>
      <c r="X34" s="69"/>
      <c r="Y34" s="69"/>
      <c r="Z34" s="69"/>
      <c r="AA34" s="69"/>
      <c r="AC34" s="69" t="s">
        <v>287</v>
      </c>
      <c r="AD34" s="69"/>
      <c r="AE34" s="69"/>
      <c r="AF34" s="69"/>
      <c r="AG34" s="69"/>
      <c r="AH34" s="69"/>
      <c r="AJ34" s="69" t="s">
        <v>356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351</v>
      </c>
      <c r="C35" s="65" t="s">
        <v>277</v>
      </c>
      <c r="D35" s="65" t="s">
        <v>302</v>
      </c>
      <c r="E35" s="65" t="s">
        <v>282</v>
      </c>
      <c r="F35" s="65" t="s">
        <v>324</v>
      </c>
      <c r="H35" s="65"/>
      <c r="I35" s="65" t="s">
        <v>350</v>
      </c>
      <c r="J35" s="65" t="s">
        <v>277</v>
      </c>
      <c r="K35" s="65" t="s">
        <v>347</v>
      </c>
      <c r="L35" s="65" t="s">
        <v>282</v>
      </c>
      <c r="M35" s="65" t="s">
        <v>338</v>
      </c>
      <c r="O35" s="65"/>
      <c r="P35" s="65" t="s">
        <v>303</v>
      </c>
      <c r="Q35" s="65" t="s">
        <v>277</v>
      </c>
      <c r="R35" s="65" t="s">
        <v>339</v>
      </c>
      <c r="S35" s="65" t="s">
        <v>323</v>
      </c>
      <c r="T35" s="65" t="s">
        <v>338</v>
      </c>
      <c r="V35" s="65"/>
      <c r="W35" s="65" t="s">
        <v>303</v>
      </c>
      <c r="X35" s="65" t="s">
        <v>277</v>
      </c>
      <c r="Y35" s="65" t="s">
        <v>302</v>
      </c>
      <c r="Z35" s="65" t="s">
        <v>282</v>
      </c>
      <c r="AA35" s="65" t="s">
        <v>338</v>
      </c>
      <c r="AC35" s="65"/>
      <c r="AD35" s="65" t="s">
        <v>350</v>
      </c>
      <c r="AE35" s="65" t="s">
        <v>277</v>
      </c>
      <c r="AF35" s="65" t="s">
        <v>322</v>
      </c>
      <c r="AG35" s="65" t="s">
        <v>282</v>
      </c>
      <c r="AH35" s="65" t="s">
        <v>301</v>
      </c>
      <c r="AJ35" s="65"/>
      <c r="AK35" s="65" t="s">
        <v>303</v>
      </c>
      <c r="AL35" s="65" t="s">
        <v>335</v>
      </c>
      <c r="AM35" s="65" t="s">
        <v>302</v>
      </c>
      <c r="AN35" s="65" t="s">
        <v>282</v>
      </c>
      <c r="AO35" s="65" t="s">
        <v>324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185.62693999999999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555.35924999999997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1625.2097000000001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1230.9059999999999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22.250019999999999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53.120399999999997</v>
      </c>
    </row>
    <row r="43" spans="1:68" x14ac:dyDescent="0.3">
      <c r="A43" s="70" t="s">
        <v>295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357</v>
      </c>
      <c r="B44" s="69"/>
      <c r="C44" s="69"/>
      <c r="D44" s="69"/>
      <c r="E44" s="69"/>
      <c r="F44" s="69"/>
      <c r="H44" s="69" t="s">
        <v>358</v>
      </c>
      <c r="I44" s="69"/>
      <c r="J44" s="69"/>
      <c r="K44" s="69"/>
      <c r="L44" s="69"/>
      <c r="M44" s="69"/>
      <c r="O44" s="69" t="s">
        <v>359</v>
      </c>
      <c r="P44" s="69"/>
      <c r="Q44" s="69"/>
      <c r="R44" s="69"/>
      <c r="S44" s="69"/>
      <c r="T44" s="69"/>
      <c r="V44" s="69" t="s">
        <v>296</v>
      </c>
      <c r="W44" s="69"/>
      <c r="X44" s="69"/>
      <c r="Y44" s="69"/>
      <c r="Z44" s="69"/>
      <c r="AA44" s="69"/>
      <c r="AC44" s="69" t="s">
        <v>360</v>
      </c>
      <c r="AD44" s="69"/>
      <c r="AE44" s="69"/>
      <c r="AF44" s="69"/>
      <c r="AG44" s="69"/>
      <c r="AH44" s="69"/>
      <c r="AJ44" s="69" t="s">
        <v>361</v>
      </c>
      <c r="AK44" s="69"/>
      <c r="AL44" s="69"/>
      <c r="AM44" s="69"/>
      <c r="AN44" s="69"/>
      <c r="AO44" s="69"/>
      <c r="AQ44" s="69" t="s">
        <v>285</v>
      </c>
      <c r="AR44" s="69"/>
      <c r="AS44" s="69"/>
      <c r="AT44" s="69"/>
      <c r="AU44" s="69"/>
      <c r="AV44" s="69"/>
      <c r="AX44" s="69" t="s">
        <v>297</v>
      </c>
      <c r="AY44" s="69"/>
      <c r="AZ44" s="69"/>
      <c r="BA44" s="69"/>
      <c r="BB44" s="69"/>
      <c r="BC44" s="69"/>
      <c r="BE44" s="69" t="s">
        <v>298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351</v>
      </c>
      <c r="C45" s="65" t="s">
        <v>277</v>
      </c>
      <c r="D45" s="65" t="s">
        <v>302</v>
      </c>
      <c r="E45" s="65" t="s">
        <v>362</v>
      </c>
      <c r="F45" s="65" t="s">
        <v>301</v>
      </c>
      <c r="H45" s="65"/>
      <c r="I45" s="65" t="s">
        <v>303</v>
      </c>
      <c r="J45" s="65" t="s">
        <v>277</v>
      </c>
      <c r="K45" s="65" t="s">
        <v>302</v>
      </c>
      <c r="L45" s="65" t="s">
        <v>323</v>
      </c>
      <c r="M45" s="65" t="s">
        <v>301</v>
      </c>
      <c r="O45" s="65"/>
      <c r="P45" s="65" t="s">
        <v>303</v>
      </c>
      <c r="Q45" s="65" t="s">
        <v>321</v>
      </c>
      <c r="R45" s="65" t="s">
        <v>302</v>
      </c>
      <c r="S45" s="65" t="s">
        <v>282</v>
      </c>
      <c r="T45" s="65" t="s">
        <v>340</v>
      </c>
      <c r="V45" s="65"/>
      <c r="W45" s="65" t="s">
        <v>350</v>
      </c>
      <c r="X45" s="65" t="s">
        <v>335</v>
      </c>
      <c r="Y45" s="65" t="s">
        <v>339</v>
      </c>
      <c r="Z45" s="65" t="s">
        <v>282</v>
      </c>
      <c r="AA45" s="65" t="s">
        <v>301</v>
      </c>
      <c r="AC45" s="65"/>
      <c r="AD45" s="65" t="s">
        <v>351</v>
      </c>
      <c r="AE45" s="65" t="s">
        <v>277</v>
      </c>
      <c r="AF45" s="65" t="s">
        <v>347</v>
      </c>
      <c r="AG45" s="65" t="s">
        <v>282</v>
      </c>
      <c r="AH45" s="65" t="s">
        <v>316</v>
      </c>
      <c r="AJ45" s="65"/>
      <c r="AK45" s="65" t="s">
        <v>350</v>
      </c>
      <c r="AL45" s="65" t="s">
        <v>277</v>
      </c>
      <c r="AM45" s="65" t="s">
        <v>337</v>
      </c>
      <c r="AN45" s="65" t="s">
        <v>305</v>
      </c>
      <c r="AO45" s="65" t="s">
        <v>301</v>
      </c>
      <c r="AQ45" s="65"/>
      <c r="AR45" s="65" t="s">
        <v>303</v>
      </c>
      <c r="AS45" s="65" t="s">
        <v>277</v>
      </c>
      <c r="AT45" s="65" t="s">
        <v>339</v>
      </c>
      <c r="AU45" s="65" t="s">
        <v>282</v>
      </c>
      <c r="AV45" s="65" t="s">
        <v>301</v>
      </c>
      <c r="AX45" s="65"/>
      <c r="AY45" s="65" t="s">
        <v>303</v>
      </c>
      <c r="AZ45" s="65" t="s">
        <v>277</v>
      </c>
      <c r="BA45" s="65" t="s">
        <v>302</v>
      </c>
      <c r="BB45" s="65" t="s">
        <v>282</v>
      </c>
      <c r="BC45" s="65" t="s">
        <v>301</v>
      </c>
      <c r="BE45" s="65"/>
      <c r="BF45" s="65" t="s">
        <v>303</v>
      </c>
      <c r="BG45" s="65" t="s">
        <v>277</v>
      </c>
      <c r="BH45" s="65" t="s">
        <v>302</v>
      </c>
      <c r="BI45" s="65" t="s">
        <v>282</v>
      </c>
      <c r="BJ45" s="65" t="s">
        <v>301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6.0378293999999997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4.1569950000000002</v>
      </c>
      <c r="O46" s="65" t="s">
        <v>306</v>
      </c>
      <c r="P46" s="65">
        <v>600</v>
      </c>
      <c r="Q46" s="65">
        <v>800</v>
      </c>
      <c r="R46" s="65">
        <v>0</v>
      </c>
      <c r="S46" s="65">
        <v>10000</v>
      </c>
      <c r="T46" s="65">
        <v>874.44695999999999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9.4337753999999996E-2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1.4010020000000001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60.057453000000002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47.518166000000001</v>
      </c>
      <c r="AX46" s="65" t="s">
        <v>307</v>
      </c>
      <c r="AY46" s="65"/>
      <c r="AZ46" s="65"/>
      <c r="BA46" s="65"/>
      <c r="BB46" s="65"/>
      <c r="BC46" s="65"/>
      <c r="BE46" s="65" t="s">
        <v>299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363</v>
      </c>
      <c r="B2" s="61" t="s">
        <v>364</v>
      </c>
      <c r="C2" s="61" t="s">
        <v>281</v>
      </c>
      <c r="D2" s="61">
        <v>34</v>
      </c>
      <c r="E2" s="61">
        <v>933.74145999999996</v>
      </c>
      <c r="F2" s="61">
        <v>154.3817</v>
      </c>
      <c r="G2" s="61">
        <v>21.506504</v>
      </c>
      <c r="H2" s="61">
        <v>12.042794000000001</v>
      </c>
      <c r="I2" s="61">
        <v>9.4637100000000007</v>
      </c>
      <c r="J2" s="61">
        <v>29.642296000000002</v>
      </c>
      <c r="K2" s="61">
        <v>15.693079000000001</v>
      </c>
      <c r="L2" s="61">
        <v>13.949216</v>
      </c>
      <c r="M2" s="61">
        <v>13.416375</v>
      </c>
      <c r="N2" s="61">
        <v>1.8737904999999999</v>
      </c>
      <c r="O2" s="61">
        <v>8.819134</v>
      </c>
      <c r="P2" s="61">
        <v>513.89417000000003</v>
      </c>
      <c r="Q2" s="61">
        <v>8.1563850000000002</v>
      </c>
      <c r="R2" s="61">
        <v>247.08926</v>
      </c>
      <c r="S2" s="61">
        <v>126.54703000000001</v>
      </c>
      <c r="T2" s="61">
        <v>1446.5063</v>
      </c>
      <c r="U2" s="61">
        <v>2.3309940999999998</v>
      </c>
      <c r="V2" s="61">
        <v>8.6291189999999993</v>
      </c>
      <c r="W2" s="61">
        <v>39.164856</v>
      </c>
      <c r="X2" s="61">
        <v>91.006873999999996</v>
      </c>
      <c r="Y2" s="61">
        <v>0.68642499999999995</v>
      </c>
      <c r="Z2" s="61">
        <v>0.91721224999999995</v>
      </c>
      <c r="AA2" s="61">
        <v>6.5581236000000001</v>
      </c>
      <c r="AB2" s="61">
        <v>0.72176253999999995</v>
      </c>
      <c r="AC2" s="61">
        <v>242.88962000000001</v>
      </c>
      <c r="AD2" s="61">
        <v>3.0422435000000001</v>
      </c>
      <c r="AE2" s="61">
        <v>1.8981106000000001</v>
      </c>
      <c r="AF2" s="61">
        <v>4.6252930000000001</v>
      </c>
      <c r="AG2" s="61">
        <v>185.62693999999999</v>
      </c>
      <c r="AH2" s="61">
        <v>108.46205</v>
      </c>
      <c r="AI2" s="61">
        <v>77.164879999999997</v>
      </c>
      <c r="AJ2" s="61">
        <v>555.35924999999997</v>
      </c>
      <c r="AK2" s="61">
        <v>1625.2097000000001</v>
      </c>
      <c r="AL2" s="61">
        <v>22.250019999999999</v>
      </c>
      <c r="AM2" s="61">
        <v>1230.9059999999999</v>
      </c>
      <c r="AN2" s="61">
        <v>53.120399999999997</v>
      </c>
      <c r="AO2" s="61">
        <v>6.0378293999999997</v>
      </c>
      <c r="AP2" s="61">
        <v>3.7950149999999998</v>
      </c>
      <c r="AQ2" s="61">
        <v>2.2428143</v>
      </c>
      <c r="AR2" s="61">
        <v>4.1569950000000002</v>
      </c>
      <c r="AS2" s="61">
        <v>874.44695999999999</v>
      </c>
      <c r="AT2" s="61">
        <v>9.4337753999999996E-2</v>
      </c>
      <c r="AU2" s="61">
        <v>1.4010020000000001</v>
      </c>
      <c r="AV2" s="61">
        <v>60.057453000000002</v>
      </c>
      <c r="AW2" s="61">
        <v>47.518166000000001</v>
      </c>
      <c r="AX2" s="61">
        <v>1.9673980000000001E-2</v>
      </c>
      <c r="AY2" s="61">
        <v>0.21719263</v>
      </c>
      <c r="AZ2" s="61">
        <v>371.21005000000002</v>
      </c>
      <c r="BA2" s="61">
        <v>21.941009999999999</v>
      </c>
      <c r="BB2" s="61">
        <v>5.8428089999999999</v>
      </c>
      <c r="BC2" s="61">
        <v>8.5694169999999996</v>
      </c>
      <c r="BD2" s="61">
        <v>7.4717529999999996</v>
      </c>
      <c r="BE2" s="61">
        <v>0.47747647999999998</v>
      </c>
      <c r="BF2" s="61">
        <v>2.3737542999999999</v>
      </c>
      <c r="BG2" s="61">
        <v>4.5795576000000001E-4</v>
      </c>
      <c r="BH2" s="61">
        <v>5.8827304999999996E-4</v>
      </c>
      <c r="BI2" s="61">
        <v>1.1182451E-3</v>
      </c>
      <c r="BJ2" s="61">
        <v>1.6538989E-2</v>
      </c>
      <c r="BK2" s="61">
        <v>3.5227366999999997E-5</v>
      </c>
      <c r="BL2" s="61">
        <v>7.7209719999999996E-2</v>
      </c>
      <c r="BM2" s="61">
        <v>0.97959876000000001</v>
      </c>
      <c r="BN2" s="61">
        <v>0.25088626000000003</v>
      </c>
      <c r="BO2" s="61">
        <v>28.25328</v>
      </c>
      <c r="BP2" s="61">
        <v>4.1784014999999997</v>
      </c>
      <c r="BQ2" s="61">
        <v>12.110761</v>
      </c>
      <c r="BR2" s="61">
        <v>42.879345000000001</v>
      </c>
      <c r="BS2" s="61">
        <v>15.692068000000001</v>
      </c>
      <c r="BT2" s="61">
        <v>2.0505779</v>
      </c>
      <c r="BU2" s="61">
        <v>0.26642146999999999</v>
      </c>
      <c r="BV2" s="61">
        <v>1.1325414000000001E-2</v>
      </c>
      <c r="BW2" s="61">
        <v>0.21515845</v>
      </c>
      <c r="BX2" s="61">
        <v>0.50256239999999996</v>
      </c>
      <c r="BY2" s="61">
        <v>9.7233180000000002E-2</v>
      </c>
      <c r="BZ2" s="61">
        <v>5.017423E-4</v>
      </c>
      <c r="CA2" s="61">
        <v>1.2477320000000001</v>
      </c>
      <c r="CB2" s="61">
        <v>6.7359003999999997E-3</v>
      </c>
      <c r="CC2" s="61">
        <v>0.2723082</v>
      </c>
      <c r="CD2" s="61">
        <v>0.34822816000000001</v>
      </c>
      <c r="CE2" s="61">
        <v>5.0743735999999998E-2</v>
      </c>
      <c r="CF2" s="61">
        <v>0.14959855</v>
      </c>
      <c r="CG2" s="61">
        <v>0</v>
      </c>
      <c r="CH2" s="61">
        <v>2.822854E-2</v>
      </c>
      <c r="CI2" s="61">
        <v>2.5327988E-3</v>
      </c>
      <c r="CJ2" s="61">
        <v>1.0923064</v>
      </c>
      <c r="CK2" s="61">
        <v>9.8304140000000009E-3</v>
      </c>
      <c r="CL2" s="61">
        <v>2.424077</v>
      </c>
      <c r="CM2" s="61">
        <v>1.0482281</v>
      </c>
      <c r="CN2" s="61">
        <v>819.08889999999997</v>
      </c>
      <c r="CO2" s="61">
        <v>1415.8231000000001</v>
      </c>
      <c r="CP2" s="61">
        <v>745.81164999999999</v>
      </c>
      <c r="CQ2" s="61">
        <v>270.70654000000002</v>
      </c>
      <c r="CR2" s="61">
        <v>157.57883000000001</v>
      </c>
      <c r="CS2" s="61">
        <v>160.04048</v>
      </c>
      <c r="CT2" s="61">
        <v>819.87885000000006</v>
      </c>
      <c r="CU2" s="61">
        <v>454.1635</v>
      </c>
      <c r="CV2" s="61">
        <v>505.64940000000001</v>
      </c>
      <c r="CW2" s="61">
        <v>504.80752999999999</v>
      </c>
      <c r="CX2" s="61">
        <v>158.10783000000001</v>
      </c>
      <c r="CY2" s="61">
        <v>1054.3094000000001</v>
      </c>
      <c r="CZ2" s="61">
        <v>433.38852000000003</v>
      </c>
      <c r="DA2" s="61">
        <v>1228.5740000000001</v>
      </c>
      <c r="DB2" s="61">
        <v>1183.4718</v>
      </c>
      <c r="DC2" s="61">
        <v>1760.1122</v>
      </c>
      <c r="DD2" s="61">
        <v>2795.1118000000001</v>
      </c>
      <c r="DE2" s="61">
        <v>527.31470000000002</v>
      </c>
      <c r="DF2" s="61">
        <v>1323.7462</v>
      </c>
      <c r="DG2" s="61">
        <v>658.74994000000004</v>
      </c>
      <c r="DH2" s="61">
        <v>14.291083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21.941009999999999</v>
      </c>
      <c r="B6">
        <f>BB2</f>
        <v>5.8428089999999999</v>
      </c>
      <c r="C6">
        <f>BC2</f>
        <v>8.5694169999999996</v>
      </c>
      <c r="D6">
        <f>BD2</f>
        <v>7.4717529999999996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8" sqref="J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31836</v>
      </c>
      <c r="C2" s="56">
        <f ca="1">YEAR(TODAY())-YEAR(B2)+IF(TODAY()&gt;=DATE(YEAR(TODAY()),MONTH(B2),DAY(B2)),0,-1)</f>
        <v>34</v>
      </c>
      <c r="E2" s="52">
        <v>157</v>
      </c>
      <c r="F2" s="53" t="s">
        <v>275</v>
      </c>
      <c r="G2" s="52">
        <v>55</v>
      </c>
      <c r="H2" s="51" t="s">
        <v>40</v>
      </c>
      <c r="I2" s="72">
        <f>ROUND(G3/E3^2,1)</f>
        <v>22.3</v>
      </c>
    </row>
    <row r="3" spans="1:9" x14ac:dyDescent="0.3">
      <c r="E3" s="51">
        <f>E2/100</f>
        <v>1.57</v>
      </c>
      <c r="F3" s="51" t="s">
        <v>39</v>
      </c>
      <c r="G3" s="51">
        <f>G2</f>
        <v>55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28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고수정, ID : H1900697)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14:41:12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44319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34</v>
      </c>
      <c r="G12" s="137"/>
      <c r="H12" s="137"/>
      <c r="I12" s="137"/>
      <c r="K12" s="128">
        <f>'개인정보 및 신체계측 입력'!E2</f>
        <v>157</v>
      </c>
      <c r="L12" s="129"/>
      <c r="M12" s="122">
        <f>'개인정보 및 신체계측 입력'!G2</f>
        <v>55</v>
      </c>
      <c r="N12" s="123"/>
      <c r="O12" s="118" t="s">
        <v>270</v>
      </c>
      <c r="P12" s="112"/>
      <c r="Q12" s="115">
        <f>'개인정보 및 신체계측 입력'!I2</f>
        <v>22.3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고수정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75.114000000000004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10.464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14.422000000000001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16.7</v>
      </c>
      <c r="L72" s="36" t="s">
        <v>52</v>
      </c>
      <c r="M72" s="36">
        <f>ROUND('DRIs DATA'!K8,1)</f>
        <v>3.1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32.950000000000003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71.91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91.01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48.12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23.2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108.35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60.38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2021-08-10T05:44:01Z</dcterms:modified>
</cp:coreProperties>
</file>