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2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<sst xmlns="http://schemas.openxmlformats.org/spreadsheetml/2006/main" count="692" uniqueCount="338">
  <si>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</si>
  <si>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</si>
  <si>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</si>
  <si>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</si>
  <si>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</si>
  <si>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</si>
  <si>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</si>
  <si>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</si>
  <si>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</si>
  <si>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</si>
  <si>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</si>
  <si>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</si>
  <si>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</si>
  <si>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</si>
  <si>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</si>
  <si>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</si>
  <si>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</si>
  <si>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</si>
  <si>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</si>
  <si>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</si>
  <si>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</si>
  <si>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</si>
  <si>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</si>
  <si>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</si>
  <si>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</si>
  <si>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</si>
  <si>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</si>
  <si>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</si>
  <si>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</si>
  <si>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</si>
  <si>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</si>
  <si>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</si>
  <si>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</si>
  <si>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</si>
  <si>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</si>
  <si>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</si>
  <si>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</si>
  <si>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</si>
  <si>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</si>
  <si>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</si>
  <si>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</si>
  <si>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</si>
  <si>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</si>
  <si>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</si>
  <si>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</si>
  <si>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</si>
  <si>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</si>
  <si>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</si>
  <si>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</si>
  <si>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</si>
  <si>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</si>
  <si>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</si>
  <si>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</si>
  <si>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</si>
  <si>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</si>
  <si>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</si>
  <si>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</si>
  <si>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</si>
  <si>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</si>
  <si>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</si>
  <si>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</si>
  <si>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</si>
  <si>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</si>
  <si>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</si>
  <si>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</si>
  <si>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</si>
  <si>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</si>
  <si>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</si>
  <si>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</si>
  <si>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</si>
  <si>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</si>
  <si>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</si>
  <si>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</si>
  <si>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</si>
  <si>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</si>
  <si>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</si>
  <si>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</si>
  <si>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</si>
  <si>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</si>
  <si>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</si>
  <si>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</si>
  <si>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</si>
  <si>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</si>
  <si>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</si>
  <si>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</si>
  <si>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</si>
  <si>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</si>
  <si>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</si>
  <si>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</si>
  <si>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</si>
  <si>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</si>
  <si>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</si>
  <si>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</si>
  <si>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</si>
  <si>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</si>
  <si>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</si>
  <si>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</si>
  <si>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</si>
  <si>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</si>
  <si>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</si>
  <si>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</si>
  <si>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</si>
  <si>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</si>
  <si>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</si>
  <si>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</si>
  <si>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</si>
  <si>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</si>
  <si>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</si>
  <si>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</si>
  <si>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</si>
  <si>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</si>
  <si>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</si>
  <si>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</si>
  <si>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</si>
  <si>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</si>
  <si>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</si>
  <si>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</si>
  <si>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</si>
  <si>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</si>
  <si>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</si>
  <si>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</si>
  <si>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</si>
  <si>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</si>
  <si>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</si>
  <si>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</si>
  <si>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</si>
  <si>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</si>
  <si>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</si>
  <si>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</si>
  <si>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</si>
  <si>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</si>
  <si>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</si>
  <si>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</si>
  <si>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</si>
  <si>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</si>
  <si>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</si>
  <si>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</si>
  <si>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</si>
  <si>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</si>
  <si>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</si>
  <si>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</si>
  <si>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</si>
  <si>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</si>
  <si>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</si>
  <si>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</si>
  <si>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</si>
  <si>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</si>
  <si>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</si>
  <si>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</si>
  <si>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</si>
  <si>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</si>
  <si>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</si>
  <si>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</si>
  <si>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</si>
  <si>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</si>
  <si>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</si>
  <si>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</si>
  <si>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</si>
  <si>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</si>
  <si>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</si>
  <si>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</si>
  <si>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</si>
  <si>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</si>
  <si>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</si>
  <si>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</si>
  <si>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</si>
  <si>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</si>
  <si>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</si>
  <si>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</si>
  <si>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</si>
  <si>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</si>
  <si>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</si>
  <si>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</si>
  <si>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</si>
  <si>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</si>
  <si>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</si>
  <si>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</si>
  <si>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</si>
  <si>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</si>
  <si>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</si>
  <si>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</si>
  <si>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</si>
  <si>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</si>
  <si>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</si>
  <si>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</si>
  <si>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</si>
  <si>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</si>
  <si>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</si>
  <si>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</si>
  <si>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</si>
  <si>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</si>
  <si>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</si>
  <si>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</si>
  <si>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</si>
  <si>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</si>
  <si>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</si>
  <si>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</si>
  <si>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</si>
  <si>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</si>
  <si>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</si>
  <si>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</si>
  <si>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</si>
  <si>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</si>
  <si>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</si>
  <si>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</si>
  <si>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</si>
  <si>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</si>
  <si>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</si>
  <si>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</si>
  <si>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</si>
  <si>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</si>
  <si>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</si>
  <si>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</si>
  <si>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</si>
  <si>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</si>
  <si>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</si>
  <si>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</si>
  <si>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</si>
  <si>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</si>
  <si>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</si>
  <si>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</si>
  <si>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</si>
  <si>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</si>
  <si>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</si>
  <si>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</si>
  <si>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</si>
  <si>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</si>
  <si>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</si>
  <si>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</si>
  <si>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</si>
  <si>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</si>
  <si>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</si>
  <si>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</si>
  <si>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</si>
  <si>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</si>
  <si>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</si>
  <si>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</si>
  <si>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</si>
  <si>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</si>
  <si>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</si>
  <si>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</si>
  <si>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</si>
  <si>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</si>
  <si>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</si>
  <si>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</si>
  <si>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</si>
  <si>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</si>
  <si>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</si>
  <si>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</si>
  <si>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</si>
  <si>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</si>
  <si>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</si>
  <si>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</si>
  <si>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</si>
  <si>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</si>
  <si>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</si>
  <si>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</si>
  <si>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</si>
  <si>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</si>
  <si>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</si>
  <si>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</si>
  <si>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</si>
  <si>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</si>
  <si>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</si>
  <si>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</si>
  <si>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</si>
  <si>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</si>
  <si>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</si>
  <si>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</si>
  <si>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</si>
  <si>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</si>
  <si>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</si>
  <si>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</si>
  <si>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</si>
  <si>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</si>
  <si>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</si>
  <si>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열량영양소</t>
    <phoneticPr fontId="1" type="noConversion"/>
  </si>
  <si>
    <t>권장섭취량</t>
    <phoneticPr fontId="1" type="noConversion"/>
  </si>
  <si>
    <t>엽산</t>
    <phoneticPr fontId="1" type="noConversion"/>
  </si>
  <si>
    <t>출력시각</t>
    <phoneticPr fontId="1" type="noConversion"/>
  </si>
  <si>
    <t>F</t>
  </si>
  <si>
    <t>상한섭취량</t>
    <phoneticPr fontId="1" type="noConversion"/>
  </si>
  <si>
    <t>비타민B12</t>
    <phoneticPr fontId="1" type="noConversion"/>
  </si>
  <si>
    <t>비오틴</t>
    <phoneticPr fontId="1" type="noConversion"/>
  </si>
  <si>
    <t>셀레늄</t>
    <phoneticPr fontId="1" type="noConversion"/>
  </si>
  <si>
    <t>적정비율(최소)</t>
    <phoneticPr fontId="1" type="noConversion"/>
  </si>
  <si>
    <t>염소</t>
    <phoneticPr fontId="1" type="noConversion"/>
  </si>
  <si>
    <t>에너지(kcal)</t>
    <phoneticPr fontId="1" type="noConversion"/>
  </si>
  <si>
    <t>필요추정량</t>
    <phoneticPr fontId="1" type="noConversion"/>
  </si>
  <si>
    <t>지용성 비타민</t>
    <phoneticPr fontId="1" type="noConversion"/>
  </si>
  <si>
    <t>수용성 비타민</t>
    <phoneticPr fontId="1" type="noConversion"/>
  </si>
  <si>
    <t>티아민</t>
    <phoneticPr fontId="1" type="noConversion"/>
  </si>
  <si>
    <t>엽산(μg DFE/일)</t>
    <phoneticPr fontId="1" type="noConversion"/>
  </si>
  <si>
    <t>불소</t>
    <phoneticPr fontId="1" type="noConversion"/>
  </si>
  <si>
    <t>몰리브덴</t>
    <phoneticPr fontId="1" type="noConversion"/>
  </si>
  <si>
    <t>크롬</t>
    <phoneticPr fontId="1" type="noConversion"/>
  </si>
  <si>
    <t>크롬(ug/일)</t>
    <phoneticPr fontId="1" type="noConversion"/>
  </si>
  <si>
    <t>다량영양소</t>
    <phoneticPr fontId="1" type="noConversion"/>
  </si>
  <si>
    <t>평균필요량</t>
    <phoneticPr fontId="1" type="noConversion"/>
  </si>
  <si>
    <t>단백질(g/일)</t>
    <phoneticPr fontId="1" type="noConversion"/>
  </si>
  <si>
    <t>구리(ug/일)</t>
    <phoneticPr fontId="1" type="noConversion"/>
  </si>
  <si>
    <t>몰리브덴(ug/일)</t>
    <phoneticPr fontId="1" type="noConversion"/>
  </si>
  <si>
    <t>정보</t>
    <phoneticPr fontId="1" type="noConversion"/>
  </si>
  <si>
    <t>불포화지방산</t>
    <phoneticPr fontId="1" type="noConversion"/>
  </si>
  <si>
    <t>식이섬유</t>
    <phoneticPr fontId="1" type="noConversion"/>
  </si>
  <si>
    <t>섭취량</t>
    <phoneticPr fontId="1" type="noConversion"/>
  </si>
  <si>
    <t>n-3불포화</t>
    <phoneticPr fontId="1" type="noConversion"/>
  </si>
  <si>
    <t>n-6불포화</t>
    <phoneticPr fontId="1" type="noConversion"/>
  </si>
  <si>
    <t>충분섭취량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</si>
  <si>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</si>
  <si>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</si>
  <si>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</si>
  <si>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비타민C</t>
    <phoneticPr fontId="1" type="noConversion"/>
  </si>
  <si>
    <t>리보플라빈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</si>
  <si>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</si>
  <si>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</si>
  <si>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</si>
  <si>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마그네슘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</si>
  <si>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</si>
  <si>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</si>
  <si>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</si>
  <si>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요오드</t>
    <phoneticPr fontId="1" type="noConversion"/>
  </si>
  <si>
    <t>(설문지 : FFQ 95문항 설문지, 사용자 : 김유진, ID : H1900698)</t>
  </si>
  <si>
    <t>2021년 08월 10일 14:44:39</t>
  </si>
  <si>
    <t>지방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</si>
  <si>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</si>
  <si>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</si>
  <si>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</si>
  <si>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</si>
  <si>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</si>
  <si>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니아신</t>
    <phoneticPr fontId="1" type="noConversion"/>
  </si>
  <si>
    <t>비타민B6</t>
    <phoneticPr fontId="1" type="noConversion"/>
  </si>
  <si>
    <t>판토텐산</t>
    <phoneticPr fontId="1" type="noConversion"/>
  </si>
  <si>
    <t>나트륨</t>
    <phoneticPr fontId="1" type="noConversion"/>
  </si>
  <si>
    <t>미량 무기질</t>
    <phoneticPr fontId="1" type="noConversion"/>
  </si>
  <si>
    <t>망간</t>
    <phoneticPr fontId="1" type="noConversion"/>
  </si>
  <si>
    <t>H1900698</t>
  </si>
  <si>
    <t>김유진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</si>
</sst>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24.024616000000002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959056"/>
        <c:axId val="263967680"/>
      </c:barChart>
      <c:catAx>
        <c:axId val="263959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967680"/>
        <c:crosses val="autoZero"/>
        <c:auto val="1"/>
        <c:lblAlgn val="ctr"/>
        <c:lblOffset val="100"/>
        <c:noMultiLvlLbl val="0"/>
      </c:catAx>
      <c:valAx>
        <c:axId val="263967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959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0.78648059999999997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982184"/>
        <c:axId val="263990024"/>
      </c:barChart>
      <c:catAx>
        <c:axId val="26398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990024"/>
        <c:crosses val="autoZero"/>
        <c:auto val="1"/>
        <c:lblAlgn val="ctr"/>
        <c:lblOffset val="100"/>
        <c:noMultiLvlLbl val="0"/>
      </c:catAx>
      <c:valAx>
        <c:axId val="263990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98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0.35766542000000001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983752"/>
        <c:axId val="263981400"/>
      </c:barChart>
      <c:catAx>
        <c:axId val="263983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981400"/>
        <c:crosses val="autoZero"/>
        <c:auto val="1"/>
        <c:lblAlgn val="ctr"/>
        <c:lblOffset val="100"/>
        <c:noMultiLvlLbl val="0"/>
      </c:catAx>
      <c:valAx>
        <c:axId val="263981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983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394.63283999999999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984144"/>
        <c:axId val="263989240"/>
      </c:barChart>
      <c:catAx>
        <c:axId val="263984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989240"/>
        <c:crosses val="autoZero"/>
        <c:auto val="1"/>
        <c:lblAlgn val="ctr"/>
        <c:lblOffset val="100"/>
        <c:noMultiLvlLbl val="0"/>
      </c:catAx>
      <c:valAx>
        <c:axId val="263989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98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916.05039999999997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987672"/>
        <c:axId val="263991592"/>
      </c:barChart>
      <c:catAx>
        <c:axId val="263987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991592"/>
        <c:crosses val="autoZero"/>
        <c:auto val="1"/>
        <c:lblAlgn val="ctr"/>
        <c:lblOffset val="100"/>
        <c:noMultiLvlLbl val="0"/>
      </c:catAx>
      <c:valAx>
        <c:axId val="2639915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987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34.489089999999997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988064"/>
        <c:axId val="263984928"/>
      </c:barChart>
      <c:catAx>
        <c:axId val="26398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984928"/>
        <c:crosses val="autoZero"/>
        <c:auto val="1"/>
        <c:lblAlgn val="ctr"/>
        <c:lblOffset val="100"/>
        <c:noMultiLvlLbl val="0"/>
      </c:catAx>
      <c:valAx>
        <c:axId val="263984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98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41.57161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980616"/>
        <c:axId val="263981008"/>
      </c:barChart>
      <c:catAx>
        <c:axId val="263980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981008"/>
        <c:crosses val="autoZero"/>
        <c:auto val="1"/>
        <c:lblAlgn val="ctr"/>
        <c:lblOffset val="100"/>
        <c:noMultiLvlLbl val="0"/>
      </c:catAx>
      <c:valAx>
        <c:axId val="263981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980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3.7511291999999998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983360"/>
        <c:axId val="263990808"/>
      </c:barChart>
      <c:catAx>
        <c:axId val="26398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990808"/>
        <c:crosses val="autoZero"/>
        <c:auto val="1"/>
        <c:lblAlgn val="ctr"/>
        <c:lblOffset val="100"/>
        <c:noMultiLvlLbl val="0"/>
      </c:catAx>
      <c:valAx>
        <c:axId val="263990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98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225.24978999999999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982576"/>
        <c:axId val="263986496"/>
      </c:barChart>
      <c:catAx>
        <c:axId val="26398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986496"/>
        <c:crosses val="autoZero"/>
        <c:auto val="1"/>
        <c:lblAlgn val="ctr"/>
        <c:lblOffset val="100"/>
        <c:noMultiLvlLbl val="0"/>
      </c:catAx>
      <c:valAx>
        <c:axId val="26398649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98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1.2296144E-2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993552"/>
        <c:axId val="263993944"/>
      </c:barChart>
      <c:catAx>
        <c:axId val="263993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993944"/>
        <c:crosses val="autoZero"/>
        <c:auto val="1"/>
        <c:lblAlgn val="ctr"/>
        <c:lblOffset val="100"/>
        <c:noMultiLvlLbl val="0"/>
      </c:catAx>
      <c:valAx>
        <c:axId val="263993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993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1.0763555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994728"/>
        <c:axId val="263995512"/>
      </c:barChart>
      <c:catAx>
        <c:axId val="263994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995512"/>
        <c:crosses val="autoZero"/>
        <c:auto val="1"/>
        <c:lblAlgn val="ctr"/>
        <c:lblOffset val="100"/>
        <c:noMultiLvlLbl val="0"/>
      </c:catAx>
      <c:valAx>
        <c:axId val="2639955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994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6.5614613999999998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956312"/>
        <c:axId val="263962584"/>
      </c:barChart>
      <c:catAx>
        <c:axId val="263956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962584"/>
        <c:crosses val="autoZero"/>
        <c:auto val="1"/>
        <c:lblAlgn val="ctr"/>
        <c:lblOffset val="100"/>
        <c:noMultiLvlLbl val="0"/>
      </c:catAx>
      <c:valAx>
        <c:axId val="2639625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956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60.049084000000001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940240"/>
        <c:axId val="263935144"/>
      </c:barChart>
      <c:catAx>
        <c:axId val="263940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935144"/>
        <c:crosses val="autoZero"/>
        <c:auto val="1"/>
        <c:lblAlgn val="ctr"/>
        <c:lblOffset val="100"/>
        <c:noMultiLvlLbl val="0"/>
      </c:catAx>
      <c:valAx>
        <c:axId val="263935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94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28.874846000000002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930832"/>
        <c:axId val="263942200"/>
      </c:barChart>
      <c:catAx>
        <c:axId val="263930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942200"/>
        <c:crosses val="autoZero"/>
        <c:auto val="1"/>
        <c:lblAlgn val="ctr"/>
        <c:lblOffset val="100"/>
        <c:noMultiLvlLbl val="0"/>
      </c:catAx>
      <c:valAx>
        <c:axId val="263942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93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4.1980000000000004</c:v>
                </c:pt>
                <c:pt idx="1">
                  <c:v>18.152000000000001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63941416"/>
        <c:axId val="263931616"/>
      </c:barChart>
      <c:catAx>
        <c:axId val="263941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931616"/>
        <c:crosses val="autoZero"/>
        <c:auto val="1"/>
        <c:lblAlgn val="ctr"/>
        <c:lblOffset val="100"/>
        <c:noMultiLvlLbl val="0"/>
      </c:catAx>
      <c:valAx>
        <c:axId val="263931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941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4.6706950000000003</c:v>
                </c:pt>
                <c:pt idx="1">
                  <c:v>5.4082800000000004</c:v>
                </c:pt>
                <c:pt idx="2">
                  <c:v>4.7435489999999998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135.53693000000001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935928"/>
        <c:axId val="263932400"/>
      </c:barChart>
      <c:catAx>
        <c:axId val="263935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932400"/>
        <c:crosses val="autoZero"/>
        <c:auto val="1"/>
        <c:lblAlgn val="ctr"/>
        <c:lblOffset val="100"/>
        <c:noMultiLvlLbl val="0"/>
      </c:catAx>
      <c:valAx>
        <c:axId val="2639324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935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6.3220815999999997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934752"/>
        <c:axId val="263938672"/>
      </c:barChart>
      <c:catAx>
        <c:axId val="263934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938672"/>
        <c:crosses val="autoZero"/>
        <c:auto val="1"/>
        <c:lblAlgn val="ctr"/>
        <c:lblOffset val="100"/>
        <c:noMultiLvlLbl val="0"/>
      </c:catAx>
      <c:valAx>
        <c:axId val="263938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934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71.843000000000004</c:v>
                </c:pt>
                <c:pt idx="1">
                  <c:v>12.093999999999999</c:v>
                </c:pt>
                <c:pt idx="2">
                  <c:v>16.062999999999999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63932792"/>
        <c:axId val="263940632"/>
      </c:barChart>
      <c:catAx>
        <c:axId val="263932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940632"/>
        <c:crosses val="autoZero"/>
        <c:auto val="1"/>
        <c:lblAlgn val="ctr"/>
        <c:lblOffset val="100"/>
        <c:noMultiLvlLbl val="0"/>
      </c:catAx>
      <c:valAx>
        <c:axId val="263940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932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698.48209999999995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941808"/>
        <c:axId val="263942592"/>
      </c:barChart>
      <c:catAx>
        <c:axId val="26394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942592"/>
        <c:crosses val="autoZero"/>
        <c:auto val="1"/>
        <c:lblAlgn val="ctr"/>
        <c:lblOffset val="100"/>
        <c:noMultiLvlLbl val="0"/>
      </c:catAx>
      <c:valAx>
        <c:axId val="263942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941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23.776012000000001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933576"/>
        <c:axId val="263933968"/>
      </c:barChart>
      <c:catAx>
        <c:axId val="263933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933968"/>
        <c:crosses val="autoZero"/>
        <c:auto val="1"/>
        <c:lblAlgn val="ctr"/>
        <c:lblOffset val="100"/>
        <c:noMultiLvlLbl val="0"/>
      </c:catAx>
      <c:valAx>
        <c:axId val="263933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933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135.67852999999999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934360"/>
        <c:axId val="263936712"/>
      </c:barChart>
      <c:catAx>
        <c:axId val="263934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936712"/>
        <c:crosses val="autoZero"/>
        <c:auto val="1"/>
        <c:lblAlgn val="ctr"/>
        <c:lblOffset val="100"/>
        <c:noMultiLvlLbl val="0"/>
      </c:catAx>
      <c:valAx>
        <c:axId val="263936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934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0.85256814999999997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958272"/>
        <c:axId val="263957096"/>
      </c:barChart>
      <c:catAx>
        <c:axId val="26395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957096"/>
        <c:crosses val="autoZero"/>
        <c:auto val="1"/>
        <c:lblAlgn val="ctr"/>
        <c:lblOffset val="100"/>
        <c:noMultiLvlLbl val="0"/>
      </c:catAx>
      <c:valAx>
        <c:axId val="263957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958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1394.6044999999999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937496"/>
        <c:axId val="263939848"/>
      </c:barChart>
      <c:catAx>
        <c:axId val="263937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939848"/>
        <c:crosses val="autoZero"/>
        <c:auto val="1"/>
        <c:lblAlgn val="ctr"/>
        <c:lblOffset val="100"/>
        <c:noMultiLvlLbl val="0"/>
      </c:catAx>
      <c:valAx>
        <c:axId val="263939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937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4.4721513000000002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937888"/>
        <c:axId val="263938280"/>
      </c:barChart>
      <c:catAx>
        <c:axId val="263937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938280"/>
        <c:crosses val="autoZero"/>
        <c:auto val="1"/>
        <c:lblAlgn val="ctr"/>
        <c:lblOffset val="100"/>
        <c:noMultiLvlLbl val="0"/>
      </c:catAx>
      <c:valAx>
        <c:axId val="263938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93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0.56952654999999996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947296"/>
        <c:axId val="263953176"/>
      </c:barChart>
      <c:catAx>
        <c:axId val="26394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953176"/>
        <c:crosses val="autoZero"/>
        <c:auto val="1"/>
        <c:lblAlgn val="ctr"/>
        <c:lblOffset val="100"/>
        <c:noMultiLvlLbl val="0"/>
      </c:catAx>
      <c:valAx>
        <c:axId val="263953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94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64.688940000000002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958664"/>
        <c:axId val="263964936"/>
      </c:barChart>
      <c:catAx>
        <c:axId val="263958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964936"/>
        <c:crosses val="autoZero"/>
        <c:auto val="1"/>
        <c:lblAlgn val="ctr"/>
        <c:lblOffset val="100"/>
        <c:noMultiLvlLbl val="0"/>
      </c:catAx>
      <c:valAx>
        <c:axId val="263964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958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0.46547854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960232"/>
        <c:axId val="263962192"/>
      </c:barChart>
      <c:catAx>
        <c:axId val="263960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962192"/>
        <c:crosses val="autoZero"/>
        <c:auto val="1"/>
        <c:lblAlgn val="ctr"/>
        <c:lblOffset val="100"/>
        <c:noMultiLvlLbl val="0"/>
      </c:catAx>
      <c:valAx>
        <c:axId val="263962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960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4.7647285000000004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964544"/>
        <c:axId val="263959840"/>
      </c:barChart>
      <c:catAx>
        <c:axId val="263964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959840"/>
        <c:crosses val="autoZero"/>
        <c:auto val="1"/>
        <c:lblAlgn val="ctr"/>
        <c:lblOffset val="100"/>
        <c:noMultiLvlLbl val="0"/>
      </c:catAx>
      <c:valAx>
        <c:axId val="263959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964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0.56952654999999996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962976"/>
        <c:axId val="263963368"/>
      </c:barChart>
      <c:catAx>
        <c:axId val="26396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963368"/>
        <c:crosses val="autoZero"/>
        <c:auto val="1"/>
        <c:lblAlgn val="ctr"/>
        <c:lblOffset val="100"/>
        <c:noMultiLvlLbl val="0"/>
      </c:catAx>
      <c:valAx>
        <c:axId val="263963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96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142.03656000000001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964152"/>
        <c:axId val="263965328"/>
      </c:barChart>
      <c:catAx>
        <c:axId val="263964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965328"/>
        <c:crosses val="autoZero"/>
        <c:auto val="1"/>
        <c:lblAlgn val="ctr"/>
        <c:lblOffset val="100"/>
        <c:noMultiLvlLbl val="0"/>
      </c:catAx>
      <c:valAx>
        <c:axId val="263965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964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2.5060522999999999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966112"/>
        <c:axId val="263989632"/>
      </c:barChart>
      <c:catAx>
        <c:axId val="2639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989632"/>
        <c:crosses val="autoZero"/>
        <c:auto val="1"/>
        <c:lblAlgn val="ctr"/>
        <c:lblOffset val="100"/>
        <c:noMultiLvlLbl val="0"/>
      </c:catAx>
      <c:valAx>
        <c:axId val="263989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9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G66" sqref="G66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김유진, ID : H1900698)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08월 10일 14:44:39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2100</v>
      </c>
      <c r="C6" s="59">
        <f>'DRIs DATA 입력'!C6</f>
        <v>698.48209999999995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24.024616000000002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6.5614613999999998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71.843000000000004</v>
      </c>
      <c r="G8" s="59">
        <f>'DRIs DATA 입력'!G8</f>
        <v>12.093999999999999</v>
      </c>
      <c r="H8" s="59">
        <f>'DRIs DATA 입력'!H8</f>
        <v>16.062999999999999</v>
      </c>
      <c r="I8" s="46"/>
      <c r="J8" s="59" t="s">
        <v>215</v>
      </c>
      <c r="K8" s="59">
        <f>'DRIs DATA 입력'!K8</f>
        <v>4.1980000000000004</v>
      </c>
      <c r="L8" s="59">
        <f>'DRIs DATA 입력'!L8</f>
        <v>18.152000000000001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135.53693000000001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6.3220815999999997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0.85256814999999997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64.688940000000002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23.776012000000001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0.5891845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0.46547854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4.7647285000000004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0.56952654999999996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142.03656000000001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2.5060522999999999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0.78648059999999997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0.35766542000000001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135.67852999999999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394.63283999999999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1394.6044999999999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916.05039999999997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34.489089999999997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41.57161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4.4721513000000002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3.7511291999999998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225.24978999999999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1.2296144E-2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1.0763555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60.049084000000001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28.874846000000002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M55" sqref="M55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ht="15" customHeight="1" x14ac:dyDescent="0.3">
      <c r="A1" s="62" t="s">
        <v>302</v>
      </c>
      <c r="B1" s="61" t="s">
        <v>322</v>
      </c>
      <c r="G1" s="62" t="s">
        <v>279</v>
      </c>
      <c r="H1" s="61" t="s">
        <v>323</v>
      </c>
    </row>
    <row r="3" spans="1:27" x14ac:dyDescent="0.3">
      <c r="A3" s="68" t="s">
        <v>297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287</v>
      </c>
      <c r="B4" s="67"/>
      <c r="C4" s="67"/>
      <c r="E4" s="69" t="s">
        <v>276</v>
      </c>
      <c r="F4" s="70"/>
      <c r="G4" s="70"/>
      <c r="H4" s="71"/>
      <c r="J4" s="69" t="s">
        <v>303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304</v>
      </c>
      <c r="V4" s="67"/>
      <c r="W4" s="67"/>
      <c r="X4" s="67"/>
      <c r="Y4" s="67"/>
      <c r="Z4" s="67"/>
    </row>
    <row r="5" spans="1:27" x14ac:dyDescent="0.3">
      <c r="A5" s="65"/>
      <c r="B5" s="65" t="s">
        <v>288</v>
      </c>
      <c r="C5" s="65" t="s">
        <v>305</v>
      </c>
      <c r="E5" s="65"/>
      <c r="F5" s="65" t="s">
        <v>49</v>
      </c>
      <c r="G5" s="65" t="s">
        <v>324</v>
      </c>
      <c r="H5" s="65" t="s">
        <v>45</v>
      </c>
      <c r="J5" s="65"/>
      <c r="K5" s="65" t="s">
        <v>306</v>
      </c>
      <c r="L5" s="65" t="s">
        <v>307</v>
      </c>
      <c r="N5" s="65"/>
      <c r="O5" s="65" t="s">
        <v>298</v>
      </c>
      <c r="P5" s="65" t="s">
        <v>277</v>
      </c>
      <c r="Q5" s="65" t="s">
        <v>308</v>
      </c>
      <c r="R5" s="65" t="s">
        <v>281</v>
      </c>
      <c r="S5" s="65" t="s">
        <v>305</v>
      </c>
      <c r="U5" s="65"/>
      <c r="V5" s="65" t="s">
        <v>298</v>
      </c>
      <c r="W5" s="65" t="s">
        <v>277</v>
      </c>
      <c r="X5" s="65" t="s">
        <v>308</v>
      </c>
      <c r="Y5" s="65" t="s">
        <v>281</v>
      </c>
      <c r="Z5" s="65" t="s">
        <v>305</v>
      </c>
    </row>
    <row r="6" spans="1:27" x14ac:dyDescent="0.3">
      <c r="A6" s="65" t="s">
        <v>287</v>
      </c>
      <c r="B6" s="65">
        <v>2100</v>
      </c>
      <c r="C6" s="65">
        <v>698.48209999999995</v>
      </c>
      <c r="E6" s="65" t="s">
        <v>285</v>
      </c>
      <c r="F6" s="65">
        <v>55</v>
      </c>
      <c r="G6" s="65">
        <v>15</v>
      </c>
      <c r="H6" s="65">
        <v>7</v>
      </c>
      <c r="J6" s="65" t="s">
        <v>285</v>
      </c>
      <c r="K6" s="65">
        <v>0.1</v>
      </c>
      <c r="L6" s="65">
        <v>4</v>
      </c>
      <c r="N6" s="65" t="s">
        <v>299</v>
      </c>
      <c r="O6" s="65">
        <v>45</v>
      </c>
      <c r="P6" s="65">
        <v>55</v>
      </c>
      <c r="Q6" s="65">
        <v>0</v>
      </c>
      <c r="R6" s="65">
        <v>0</v>
      </c>
      <c r="S6" s="65">
        <v>24.024616000000002</v>
      </c>
      <c r="U6" s="65" t="s">
        <v>309</v>
      </c>
      <c r="V6" s="65">
        <v>0</v>
      </c>
      <c r="W6" s="65">
        <v>0</v>
      </c>
      <c r="X6" s="65">
        <v>20</v>
      </c>
      <c r="Y6" s="65">
        <v>0</v>
      </c>
      <c r="Z6" s="65">
        <v>6.5614613999999998</v>
      </c>
    </row>
    <row r="7" spans="1:27" x14ac:dyDescent="0.3">
      <c r="E7" s="65" t="s">
        <v>310</v>
      </c>
      <c r="F7" s="65">
        <v>65</v>
      </c>
      <c r="G7" s="65">
        <v>30</v>
      </c>
      <c r="H7" s="65">
        <v>20</v>
      </c>
      <c r="J7" s="65" t="s">
        <v>310</v>
      </c>
      <c r="K7" s="65">
        <v>1</v>
      </c>
      <c r="L7" s="65">
        <v>10</v>
      </c>
    </row>
    <row r="8" spans="1:27" x14ac:dyDescent="0.3">
      <c r="E8" s="65" t="s">
        <v>311</v>
      </c>
      <c r="F8" s="65">
        <v>71.843000000000004</v>
      </c>
      <c r="G8" s="65">
        <v>12.093999999999999</v>
      </c>
      <c r="H8" s="65">
        <v>16.062999999999999</v>
      </c>
      <c r="J8" s="65" t="s">
        <v>311</v>
      </c>
      <c r="K8" s="65">
        <v>4.1980000000000004</v>
      </c>
      <c r="L8" s="65">
        <v>18.152000000000001</v>
      </c>
    </row>
    <row r="13" spans="1:27" x14ac:dyDescent="0.3">
      <c r="A13" s="66" t="s">
        <v>289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325</v>
      </c>
      <c r="B14" s="67"/>
      <c r="C14" s="67"/>
      <c r="D14" s="67"/>
      <c r="E14" s="67"/>
      <c r="F14" s="67"/>
      <c r="H14" s="67" t="s">
        <v>326</v>
      </c>
      <c r="I14" s="67"/>
      <c r="J14" s="67"/>
      <c r="K14" s="67"/>
      <c r="L14" s="67"/>
      <c r="M14" s="67"/>
      <c r="O14" s="67" t="s">
        <v>327</v>
      </c>
      <c r="P14" s="67"/>
      <c r="Q14" s="67"/>
      <c r="R14" s="67"/>
      <c r="S14" s="67"/>
      <c r="T14" s="67"/>
      <c r="V14" s="67" t="s">
        <v>328</v>
      </c>
      <c r="W14" s="67"/>
      <c r="X14" s="67"/>
      <c r="Y14" s="67"/>
      <c r="Z14" s="67"/>
      <c r="AA14" s="67"/>
    </row>
    <row r="15" spans="1:27" x14ac:dyDescent="0.3">
      <c r="A15" s="65"/>
      <c r="B15" s="65" t="s">
        <v>298</v>
      </c>
      <c r="C15" s="65" t="s">
        <v>277</v>
      </c>
      <c r="D15" s="65" t="s">
        <v>308</v>
      </c>
      <c r="E15" s="65" t="s">
        <v>281</v>
      </c>
      <c r="F15" s="65" t="s">
        <v>305</v>
      </c>
      <c r="H15" s="65"/>
      <c r="I15" s="65" t="s">
        <v>298</v>
      </c>
      <c r="J15" s="65" t="s">
        <v>277</v>
      </c>
      <c r="K15" s="65" t="s">
        <v>308</v>
      </c>
      <c r="L15" s="65" t="s">
        <v>281</v>
      </c>
      <c r="M15" s="65" t="s">
        <v>305</v>
      </c>
      <c r="O15" s="65"/>
      <c r="P15" s="65" t="s">
        <v>298</v>
      </c>
      <c r="Q15" s="65" t="s">
        <v>277</v>
      </c>
      <c r="R15" s="65" t="s">
        <v>308</v>
      </c>
      <c r="S15" s="65" t="s">
        <v>281</v>
      </c>
      <c r="T15" s="65" t="s">
        <v>305</v>
      </c>
      <c r="V15" s="65"/>
      <c r="W15" s="65" t="s">
        <v>298</v>
      </c>
      <c r="X15" s="65" t="s">
        <v>277</v>
      </c>
      <c r="Y15" s="65" t="s">
        <v>308</v>
      </c>
      <c r="Z15" s="65" t="s">
        <v>281</v>
      </c>
      <c r="AA15" s="65" t="s">
        <v>305</v>
      </c>
    </row>
    <row r="16" spans="1:27" x14ac:dyDescent="0.3">
      <c r="A16" s="65" t="s">
        <v>329</v>
      </c>
      <c r="B16" s="65">
        <v>460</v>
      </c>
      <c r="C16" s="65">
        <v>650</v>
      </c>
      <c r="D16" s="65">
        <v>0</v>
      </c>
      <c r="E16" s="65">
        <v>2300</v>
      </c>
      <c r="F16" s="65">
        <v>135.53693000000001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6.3220815999999997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0.85256814999999997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64.688940000000002</v>
      </c>
    </row>
    <row r="23" spans="1:62" x14ac:dyDescent="0.3">
      <c r="A23" s="66" t="s">
        <v>290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312</v>
      </c>
      <c r="B24" s="67"/>
      <c r="C24" s="67"/>
      <c r="D24" s="67"/>
      <c r="E24" s="67"/>
      <c r="F24" s="67"/>
      <c r="H24" s="67" t="s">
        <v>291</v>
      </c>
      <c r="I24" s="67"/>
      <c r="J24" s="67"/>
      <c r="K24" s="67"/>
      <c r="L24" s="67"/>
      <c r="M24" s="67"/>
      <c r="O24" s="67" t="s">
        <v>313</v>
      </c>
      <c r="P24" s="67"/>
      <c r="Q24" s="67"/>
      <c r="R24" s="67"/>
      <c r="S24" s="67"/>
      <c r="T24" s="67"/>
      <c r="V24" s="67" t="s">
        <v>330</v>
      </c>
      <c r="W24" s="67"/>
      <c r="X24" s="67"/>
      <c r="Y24" s="67"/>
      <c r="Z24" s="67"/>
      <c r="AA24" s="67"/>
      <c r="AC24" s="67" t="s">
        <v>331</v>
      </c>
      <c r="AD24" s="67"/>
      <c r="AE24" s="67"/>
      <c r="AF24" s="67"/>
      <c r="AG24" s="67"/>
      <c r="AH24" s="67"/>
      <c r="AJ24" s="67" t="s">
        <v>278</v>
      </c>
      <c r="AK24" s="67"/>
      <c r="AL24" s="67"/>
      <c r="AM24" s="67"/>
      <c r="AN24" s="67"/>
      <c r="AO24" s="67"/>
      <c r="AQ24" s="67" t="s">
        <v>282</v>
      </c>
      <c r="AR24" s="67"/>
      <c r="AS24" s="67"/>
      <c r="AT24" s="67"/>
      <c r="AU24" s="67"/>
      <c r="AV24" s="67"/>
      <c r="AX24" s="67" t="s">
        <v>332</v>
      </c>
      <c r="AY24" s="67"/>
      <c r="AZ24" s="67"/>
      <c r="BA24" s="67"/>
      <c r="BB24" s="67"/>
      <c r="BC24" s="67"/>
      <c r="BE24" s="67" t="s">
        <v>283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298</v>
      </c>
      <c r="C25" s="65" t="s">
        <v>277</v>
      </c>
      <c r="D25" s="65" t="s">
        <v>308</v>
      </c>
      <c r="E25" s="65" t="s">
        <v>281</v>
      </c>
      <c r="F25" s="65" t="s">
        <v>305</v>
      </c>
      <c r="H25" s="65"/>
      <c r="I25" s="65" t="s">
        <v>298</v>
      </c>
      <c r="J25" s="65" t="s">
        <v>277</v>
      </c>
      <c r="K25" s="65" t="s">
        <v>308</v>
      </c>
      <c r="L25" s="65" t="s">
        <v>281</v>
      </c>
      <c r="M25" s="65" t="s">
        <v>305</v>
      </c>
      <c r="O25" s="65"/>
      <c r="P25" s="65" t="s">
        <v>298</v>
      </c>
      <c r="Q25" s="65" t="s">
        <v>277</v>
      </c>
      <c r="R25" s="65" t="s">
        <v>308</v>
      </c>
      <c r="S25" s="65" t="s">
        <v>281</v>
      </c>
      <c r="T25" s="65" t="s">
        <v>305</v>
      </c>
      <c r="V25" s="65"/>
      <c r="W25" s="65" t="s">
        <v>298</v>
      </c>
      <c r="X25" s="65" t="s">
        <v>277</v>
      </c>
      <c r="Y25" s="65" t="s">
        <v>308</v>
      </c>
      <c r="Z25" s="65" t="s">
        <v>281</v>
      </c>
      <c r="AA25" s="65" t="s">
        <v>305</v>
      </c>
      <c r="AC25" s="65"/>
      <c r="AD25" s="65" t="s">
        <v>298</v>
      </c>
      <c r="AE25" s="65" t="s">
        <v>277</v>
      </c>
      <c r="AF25" s="65" t="s">
        <v>308</v>
      </c>
      <c r="AG25" s="65" t="s">
        <v>281</v>
      </c>
      <c r="AH25" s="65" t="s">
        <v>305</v>
      </c>
      <c r="AJ25" s="65"/>
      <c r="AK25" s="65" t="s">
        <v>298</v>
      </c>
      <c r="AL25" s="65" t="s">
        <v>277</v>
      </c>
      <c r="AM25" s="65" t="s">
        <v>308</v>
      </c>
      <c r="AN25" s="65" t="s">
        <v>281</v>
      </c>
      <c r="AO25" s="65" t="s">
        <v>305</v>
      </c>
      <c r="AQ25" s="65"/>
      <c r="AR25" s="65" t="s">
        <v>298</v>
      </c>
      <c r="AS25" s="65" t="s">
        <v>277</v>
      </c>
      <c r="AT25" s="65" t="s">
        <v>308</v>
      </c>
      <c r="AU25" s="65" t="s">
        <v>281</v>
      </c>
      <c r="AV25" s="65" t="s">
        <v>305</v>
      </c>
      <c r="AX25" s="65"/>
      <c r="AY25" s="65" t="s">
        <v>298</v>
      </c>
      <c r="AZ25" s="65" t="s">
        <v>277</v>
      </c>
      <c r="BA25" s="65" t="s">
        <v>308</v>
      </c>
      <c r="BB25" s="65" t="s">
        <v>281</v>
      </c>
      <c r="BC25" s="65" t="s">
        <v>305</v>
      </c>
      <c r="BE25" s="65"/>
      <c r="BF25" s="65" t="s">
        <v>298</v>
      </c>
      <c r="BG25" s="65" t="s">
        <v>277</v>
      </c>
      <c r="BH25" s="65" t="s">
        <v>308</v>
      </c>
      <c r="BI25" s="65" t="s">
        <v>281</v>
      </c>
      <c r="BJ25" s="65" t="s">
        <v>305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23.776012000000001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0.5891845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0.46547854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4.7647285000000004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0.56952654999999996</v>
      </c>
      <c r="AJ26" s="65" t="s">
        <v>292</v>
      </c>
      <c r="AK26" s="65">
        <v>320</v>
      </c>
      <c r="AL26" s="65">
        <v>400</v>
      </c>
      <c r="AM26" s="65">
        <v>0</v>
      </c>
      <c r="AN26" s="65">
        <v>1000</v>
      </c>
      <c r="AO26" s="65">
        <v>142.03656000000001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2.5060522999999999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0.78648059999999997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0.35766542000000001</v>
      </c>
    </row>
    <row r="33" spans="1:68" x14ac:dyDescent="0.3">
      <c r="A33" s="66" t="s">
        <v>314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315</v>
      </c>
      <c r="I34" s="67"/>
      <c r="J34" s="67"/>
      <c r="K34" s="67"/>
      <c r="L34" s="67"/>
      <c r="M34" s="67"/>
      <c r="O34" s="67" t="s">
        <v>333</v>
      </c>
      <c r="P34" s="67"/>
      <c r="Q34" s="67"/>
      <c r="R34" s="67"/>
      <c r="S34" s="67"/>
      <c r="T34" s="67"/>
      <c r="V34" s="67" t="s">
        <v>316</v>
      </c>
      <c r="W34" s="67"/>
      <c r="X34" s="67"/>
      <c r="Y34" s="67"/>
      <c r="Z34" s="67"/>
      <c r="AA34" s="67"/>
      <c r="AC34" s="67" t="s">
        <v>286</v>
      </c>
      <c r="AD34" s="67"/>
      <c r="AE34" s="67"/>
      <c r="AF34" s="67"/>
      <c r="AG34" s="67"/>
      <c r="AH34" s="67"/>
      <c r="AJ34" s="67" t="s">
        <v>317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298</v>
      </c>
      <c r="C35" s="65" t="s">
        <v>277</v>
      </c>
      <c r="D35" s="65" t="s">
        <v>308</v>
      </c>
      <c r="E35" s="65" t="s">
        <v>281</v>
      </c>
      <c r="F35" s="65" t="s">
        <v>305</v>
      </c>
      <c r="H35" s="65"/>
      <c r="I35" s="65" t="s">
        <v>298</v>
      </c>
      <c r="J35" s="65" t="s">
        <v>277</v>
      </c>
      <c r="K35" s="65" t="s">
        <v>308</v>
      </c>
      <c r="L35" s="65" t="s">
        <v>281</v>
      </c>
      <c r="M35" s="65" t="s">
        <v>305</v>
      </c>
      <c r="O35" s="65"/>
      <c r="P35" s="65" t="s">
        <v>298</v>
      </c>
      <c r="Q35" s="65" t="s">
        <v>277</v>
      </c>
      <c r="R35" s="65" t="s">
        <v>308</v>
      </c>
      <c r="S35" s="65" t="s">
        <v>281</v>
      </c>
      <c r="T35" s="65" t="s">
        <v>305</v>
      </c>
      <c r="V35" s="65"/>
      <c r="W35" s="65" t="s">
        <v>298</v>
      </c>
      <c r="X35" s="65" t="s">
        <v>277</v>
      </c>
      <c r="Y35" s="65" t="s">
        <v>308</v>
      </c>
      <c r="Z35" s="65" t="s">
        <v>281</v>
      </c>
      <c r="AA35" s="65" t="s">
        <v>305</v>
      </c>
      <c r="AC35" s="65"/>
      <c r="AD35" s="65" t="s">
        <v>298</v>
      </c>
      <c r="AE35" s="65" t="s">
        <v>277</v>
      </c>
      <c r="AF35" s="65" t="s">
        <v>308</v>
      </c>
      <c r="AG35" s="65" t="s">
        <v>281</v>
      </c>
      <c r="AH35" s="65" t="s">
        <v>305</v>
      </c>
      <c r="AJ35" s="65"/>
      <c r="AK35" s="65" t="s">
        <v>298</v>
      </c>
      <c r="AL35" s="65" t="s">
        <v>277</v>
      </c>
      <c r="AM35" s="65" t="s">
        <v>308</v>
      </c>
      <c r="AN35" s="65" t="s">
        <v>281</v>
      </c>
      <c r="AO35" s="65" t="s">
        <v>305</v>
      </c>
    </row>
    <row r="36" spans="1:68" x14ac:dyDescent="0.3">
      <c r="A36" s="65" t="s">
        <v>17</v>
      </c>
      <c r="B36" s="65">
        <v>530</v>
      </c>
      <c r="C36" s="65">
        <v>700</v>
      </c>
      <c r="D36" s="65">
        <v>0</v>
      </c>
      <c r="E36" s="65">
        <v>2500</v>
      </c>
      <c r="F36" s="65">
        <v>135.67852999999999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394.63283999999999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1394.6044999999999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916.05039999999997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34.489089999999997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41.57161</v>
      </c>
    </row>
    <row r="43" spans="1:68" x14ac:dyDescent="0.3">
      <c r="A43" s="66" t="s">
        <v>334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318</v>
      </c>
      <c r="B44" s="67"/>
      <c r="C44" s="67"/>
      <c r="D44" s="67"/>
      <c r="E44" s="67"/>
      <c r="F44" s="67"/>
      <c r="H44" s="67" t="s">
        <v>319</v>
      </c>
      <c r="I44" s="67"/>
      <c r="J44" s="67"/>
      <c r="K44" s="67"/>
      <c r="L44" s="67"/>
      <c r="M44" s="67"/>
      <c r="O44" s="67" t="s">
        <v>320</v>
      </c>
      <c r="P44" s="67"/>
      <c r="Q44" s="67"/>
      <c r="R44" s="67"/>
      <c r="S44" s="67"/>
      <c r="T44" s="67"/>
      <c r="V44" s="67" t="s">
        <v>293</v>
      </c>
      <c r="W44" s="67"/>
      <c r="X44" s="67"/>
      <c r="Y44" s="67"/>
      <c r="Z44" s="67"/>
      <c r="AA44" s="67"/>
      <c r="AC44" s="67" t="s">
        <v>335</v>
      </c>
      <c r="AD44" s="67"/>
      <c r="AE44" s="67"/>
      <c r="AF44" s="67"/>
      <c r="AG44" s="67"/>
      <c r="AH44" s="67"/>
      <c r="AJ44" s="67" t="s">
        <v>321</v>
      </c>
      <c r="AK44" s="67"/>
      <c r="AL44" s="67"/>
      <c r="AM44" s="67"/>
      <c r="AN44" s="67"/>
      <c r="AO44" s="67"/>
      <c r="AQ44" s="67" t="s">
        <v>284</v>
      </c>
      <c r="AR44" s="67"/>
      <c r="AS44" s="67"/>
      <c r="AT44" s="67"/>
      <c r="AU44" s="67"/>
      <c r="AV44" s="67"/>
      <c r="AX44" s="67" t="s">
        <v>294</v>
      </c>
      <c r="AY44" s="67"/>
      <c r="AZ44" s="67"/>
      <c r="BA44" s="67"/>
      <c r="BB44" s="67"/>
      <c r="BC44" s="67"/>
      <c r="BE44" s="67" t="s">
        <v>295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298</v>
      </c>
      <c r="C45" s="65" t="s">
        <v>277</v>
      </c>
      <c r="D45" s="65" t="s">
        <v>308</v>
      </c>
      <c r="E45" s="65" t="s">
        <v>281</v>
      </c>
      <c r="F45" s="65" t="s">
        <v>305</v>
      </c>
      <c r="H45" s="65"/>
      <c r="I45" s="65" t="s">
        <v>298</v>
      </c>
      <c r="J45" s="65" t="s">
        <v>277</v>
      </c>
      <c r="K45" s="65" t="s">
        <v>308</v>
      </c>
      <c r="L45" s="65" t="s">
        <v>281</v>
      </c>
      <c r="M45" s="65" t="s">
        <v>305</v>
      </c>
      <c r="O45" s="65"/>
      <c r="P45" s="65" t="s">
        <v>298</v>
      </c>
      <c r="Q45" s="65" t="s">
        <v>277</v>
      </c>
      <c r="R45" s="65" t="s">
        <v>308</v>
      </c>
      <c r="S45" s="65" t="s">
        <v>281</v>
      </c>
      <c r="T45" s="65" t="s">
        <v>305</v>
      </c>
      <c r="V45" s="65"/>
      <c r="W45" s="65" t="s">
        <v>298</v>
      </c>
      <c r="X45" s="65" t="s">
        <v>277</v>
      </c>
      <c r="Y45" s="65" t="s">
        <v>308</v>
      </c>
      <c r="Z45" s="65" t="s">
        <v>281</v>
      </c>
      <c r="AA45" s="65" t="s">
        <v>305</v>
      </c>
      <c r="AC45" s="65"/>
      <c r="AD45" s="65" t="s">
        <v>298</v>
      </c>
      <c r="AE45" s="65" t="s">
        <v>277</v>
      </c>
      <c r="AF45" s="65" t="s">
        <v>308</v>
      </c>
      <c r="AG45" s="65" t="s">
        <v>281</v>
      </c>
      <c r="AH45" s="65" t="s">
        <v>305</v>
      </c>
      <c r="AJ45" s="65"/>
      <c r="AK45" s="65" t="s">
        <v>298</v>
      </c>
      <c r="AL45" s="65" t="s">
        <v>277</v>
      </c>
      <c r="AM45" s="65" t="s">
        <v>308</v>
      </c>
      <c r="AN45" s="65" t="s">
        <v>281</v>
      </c>
      <c r="AO45" s="65" t="s">
        <v>305</v>
      </c>
      <c r="AQ45" s="65"/>
      <c r="AR45" s="65" t="s">
        <v>298</v>
      </c>
      <c r="AS45" s="65" t="s">
        <v>277</v>
      </c>
      <c r="AT45" s="65" t="s">
        <v>308</v>
      </c>
      <c r="AU45" s="65" t="s">
        <v>281</v>
      </c>
      <c r="AV45" s="65" t="s">
        <v>305</v>
      </c>
      <c r="AX45" s="65"/>
      <c r="AY45" s="65" t="s">
        <v>298</v>
      </c>
      <c r="AZ45" s="65" t="s">
        <v>277</v>
      </c>
      <c r="BA45" s="65" t="s">
        <v>308</v>
      </c>
      <c r="BB45" s="65" t="s">
        <v>281</v>
      </c>
      <c r="BC45" s="65" t="s">
        <v>305</v>
      </c>
      <c r="BE45" s="65"/>
      <c r="BF45" s="65" t="s">
        <v>298</v>
      </c>
      <c r="BG45" s="65" t="s">
        <v>277</v>
      </c>
      <c r="BH45" s="65" t="s">
        <v>308</v>
      </c>
      <c r="BI45" s="65" t="s">
        <v>281</v>
      </c>
      <c r="BJ45" s="65" t="s">
        <v>305</v>
      </c>
    </row>
    <row r="46" spans="1:68" x14ac:dyDescent="0.3">
      <c r="A46" s="65" t="s">
        <v>23</v>
      </c>
      <c r="B46" s="65">
        <v>11</v>
      </c>
      <c r="C46" s="65">
        <v>14</v>
      </c>
      <c r="D46" s="65">
        <v>0</v>
      </c>
      <c r="E46" s="65">
        <v>45</v>
      </c>
      <c r="F46" s="65">
        <v>4.4721513000000002</v>
      </c>
      <c r="H46" s="65" t="s">
        <v>24</v>
      </c>
      <c r="I46" s="65">
        <v>7</v>
      </c>
      <c r="J46" s="65">
        <v>8</v>
      </c>
      <c r="K46" s="65">
        <v>0</v>
      </c>
      <c r="L46" s="65">
        <v>35</v>
      </c>
      <c r="M46" s="65">
        <v>3.7511291999999998</v>
      </c>
      <c r="O46" s="65" t="s">
        <v>300</v>
      </c>
      <c r="P46" s="65">
        <v>600</v>
      </c>
      <c r="Q46" s="65">
        <v>800</v>
      </c>
      <c r="R46" s="65">
        <v>0</v>
      </c>
      <c r="S46" s="65">
        <v>10000</v>
      </c>
      <c r="T46" s="65">
        <v>225.24978999999999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1.2296144E-2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1.0763555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60.049084000000001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28.874846000000002</v>
      </c>
      <c r="AX46" s="65" t="s">
        <v>301</v>
      </c>
      <c r="AY46" s="65"/>
      <c r="AZ46" s="65"/>
      <c r="BA46" s="65"/>
      <c r="BB46" s="65"/>
      <c r="BC46" s="65"/>
      <c r="BE46" s="65" t="s">
        <v>296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tabSelected="1" workbookViewId="0">
      <selection activeCell="H22" sqref="H2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336</v>
      </c>
      <c r="B2" s="61" t="s">
        <v>337</v>
      </c>
      <c r="C2" s="61" t="s">
        <v>280</v>
      </c>
      <c r="D2" s="61">
        <v>27</v>
      </c>
      <c r="E2" s="61">
        <v>698.48209999999995</v>
      </c>
      <c r="F2" s="61">
        <v>107.4539</v>
      </c>
      <c r="G2" s="61">
        <v>18.089221999999999</v>
      </c>
      <c r="H2" s="61">
        <v>9.2812990000000006</v>
      </c>
      <c r="I2" s="61">
        <v>8.8079230000000006</v>
      </c>
      <c r="J2" s="61">
        <v>24.024616000000002</v>
      </c>
      <c r="K2" s="61">
        <v>12.372994</v>
      </c>
      <c r="L2" s="61">
        <v>11.651621</v>
      </c>
      <c r="M2" s="61">
        <v>6.5614613999999998</v>
      </c>
      <c r="N2" s="61">
        <v>0.80240739999999999</v>
      </c>
      <c r="O2" s="61">
        <v>3.3685687</v>
      </c>
      <c r="P2" s="61">
        <v>230.75586000000001</v>
      </c>
      <c r="Q2" s="61">
        <v>6.7757759999999996</v>
      </c>
      <c r="R2" s="61">
        <v>135.53693000000001</v>
      </c>
      <c r="S2" s="61">
        <v>35.870593999999997</v>
      </c>
      <c r="T2" s="61">
        <v>1195.9957999999999</v>
      </c>
      <c r="U2" s="61">
        <v>0.85256814999999997</v>
      </c>
      <c r="V2" s="61">
        <v>6.3220815999999997</v>
      </c>
      <c r="W2" s="61">
        <v>64.688940000000002</v>
      </c>
      <c r="X2" s="61">
        <v>23.776012000000001</v>
      </c>
      <c r="Y2" s="61">
        <v>0.5891845</v>
      </c>
      <c r="Z2" s="61">
        <v>0.46547854</v>
      </c>
      <c r="AA2" s="61">
        <v>4.7647285000000004</v>
      </c>
      <c r="AB2" s="61">
        <v>0.56952654999999996</v>
      </c>
      <c r="AC2" s="61">
        <v>142.03656000000001</v>
      </c>
      <c r="AD2" s="61">
        <v>2.5060522999999999</v>
      </c>
      <c r="AE2" s="61">
        <v>0.78648059999999997</v>
      </c>
      <c r="AF2" s="61">
        <v>0.35766542000000001</v>
      </c>
      <c r="AG2" s="61">
        <v>135.67852999999999</v>
      </c>
      <c r="AH2" s="61">
        <v>75.070403999999996</v>
      </c>
      <c r="AI2" s="61">
        <v>60.60812</v>
      </c>
      <c r="AJ2" s="61">
        <v>394.63283999999999</v>
      </c>
      <c r="AK2" s="61">
        <v>1394.6044999999999</v>
      </c>
      <c r="AL2" s="61">
        <v>34.489089999999997</v>
      </c>
      <c r="AM2" s="61">
        <v>916.05039999999997</v>
      </c>
      <c r="AN2" s="61">
        <v>41.57161</v>
      </c>
      <c r="AO2" s="61">
        <v>4.4721513000000002</v>
      </c>
      <c r="AP2" s="61">
        <v>2.9716105000000002</v>
      </c>
      <c r="AQ2" s="61">
        <v>1.5005406999999999</v>
      </c>
      <c r="AR2" s="61">
        <v>3.7511291999999998</v>
      </c>
      <c r="AS2" s="61">
        <v>225.24978999999999</v>
      </c>
      <c r="AT2" s="61">
        <v>1.2296144E-2</v>
      </c>
      <c r="AU2" s="61">
        <v>1.0763555</v>
      </c>
      <c r="AV2" s="61">
        <v>60.049084000000001</v>
      </c>
      <c r="AW2" s="61">
        <v>28.874846000000002</v>
      </c>
      <c r="AX2" s="61">
        <v>2.2419287E-2</v>
      </c>
      <c r="AY2" s="61">
        <v>0.63255910000000004</v>
      </c>
      <c r="AZ2" s="61">
        <v>100.44645</v>
      </c>
      <c r="BA2" s="61">
        <v>14.825889999999999</v>
      </c>
      <c r="BB2" s="61">
        <v>4.6706950000000003</v>
      </c>
      <c r="BC2" s="61">
        <v>5.4082800000000004</v>
      </c>
      <c r="BD2" s="61">
        <v>4.7435489999999998</v>
      </c>
      <c r="BE2" s="61">
        <v>0.19845572</v>
      </c>
      <c r="BF2" s="61">
        <v>1.3560386</v>
      </c>
      <c r="BG2" s="61">
        <v>1.1518281E-3</v>
      </c>
      <c r="BH2" s="61">
        <v>5.6709433E-3</v>
      </c>
      <c r="BI2" s="61">
        <v>4.5797755000000001E-3</v>
      </c>
      <c r="BJ2" s="61">
        <v>2.3507615999999999E-2</v>
      </c>
      <c r="BK2" s="61">
        <v>8.8602166000000004E-5</v>
      </c>
      <c r="BL2" s="61">
        <v>7.2487384000000002E-2</v>
      </c>
      <c r="BM2" s="61">
        <v>0.76128583999999999</v>
      </c>
      <c r="BN2" s="61">
        <v>0.22835807999999999</v>
      </c>
      <c r="BO2" s="61">
        <v>15.314131</v>
      </c>
      <c r="BP2" s="61">
        <v>2.0086992000000001</v>
      </c>
      <c r="BQ2" s="61">
        <v>4.4126139999999996</v>
      </c>
      <c r="BR2" s="61">
        <v>17.634499000000002</v>
      </c>
      <c r="BS2" s="61">
        <v>13.666027</v>
      </c>
      <c r="BT2" s="61">
        <v>2.3076816</v>
      </c>
      <c r="BU2" s="61">
        <v>2.8164193000000001E-2</v>
      </c>
      <c r="BV2" s="61">
        <v>1.2777583E-2</v>
      </c>
      <c r="BW2" s="61">
        <v>0.1553928</v>
      </c>
      <c r="BX2" s="61">
        <v>0.32331907999999998</v>
      </c>
      <c r="BY2" s="61">
        <v>5.3996410000000002E-2</v>
      </c>
      <c r="BZ2" s="61">
        <v>2.5664505999999998E-4</v>
      </c>
      <c r="CA2" s="61">
        <v>0.28301789999999999</v>
      </c>
      <c r="CB2" s="61">
        <v>1.0173160000000001E-2</v>
      </c>
      <c r="CC2" s="61">
        <v>8.1969570000000005E-2</v>
      </c>
      <c r="CD2" s="61">
        <v>0.45092033999999998</v>
      </c>
      <c r="CE2" s="61">
        <v>1.9093222999999999E-2</v>
      </c>
      <c r="CF2" s="61">
        <v>1.8213437999999998E-2</v>
      </c>
      <c r="CG2" s="61">
        <v>4.9500000000000003E-7</v>
      </c>
      <c r="CH2" s="61">
        <v>1.3723777E-2</v>
      </c>
      <c r="CI2" s="61">
        <v>2.5328759999999999E-3</v>
      </c>
      <c r="CJ2" s="61">
        <v>0.91360163999999999</v>
      </c>
      <c r="CK2" s="61">
        <v>4.6173534000000004E-3</v>
      </c>
      <c r="CL2" s="61">
        <v>0.32901970000000003</v>
      </c>
      <c r="CM2" s="61">
        <v>0.72825556999999996</v>
      </c>
      <c r="CN2" s="61">
        <v>754.42223999999999</v>
      </c>
      <c r="CO2" s="61">
        <v>1303.0894000000001</v>
      </c>
      <c r="CP2" s="61">
        <v>727.22720000000004</v>
      </c>
      <c r="CQ2" s="61">
        <v>272.47919999999999</v>
      </c>
      <c r="CR2" s="61">
        <v>148.05814000000001</v>
      </c>
      <c r="CS2" s="61">
        <v>153.07834</v>
      </c>
      <c r="CT2" s="61">
        <v>754.01859999999999</v>
      </c>
      <c r="CU2" s="61">
        <v>444.19265999999999</v>
      </c>
      <c r="CV2" s="61">
        <v>502.34183000000002</v>
      </c>
      <c r="CW2" s="61">
        <v>493.05549999999999</v>
      </c>
      <c r="CX2" s="61">
        <v>143.04572999999999</v>
      </c>
      <c r="CY2" s="61">
        <v>956.9991</v>
      </c>
      <c r="CZ2" s="61">
        <v>447.07889999999998</v>
      </c>
      <c r="DA2" s="61">
        <v>1086.1349</v>
      </c>
      <c r="DB2" s="61">
        <v>1064.4857</v>
      </c>
      <c r="DC2" s="61">
        <v>1471.5051000000001</v>
      </c>
      <c r="DD2" s="61">
        <v>2651.7844</v>
      </c>
      <c r="DE2" s="61">
        <v>577.48302999999999</v>
      </c>
      <c r="DF2" s="61">
        <v>1324.4281000000001</v>
      </c>
      <c r="DG2" s="61">
        <v>586.49519999999995</v>
      </c>
      <c r="DH2" s="61">
        <v>24.666561000000002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14.825889999999999</v>
      </c>
      <c r="B6">
        <f>BB2</f>
        <v>4.6706950000000003</v>
      </c>
      <c r="C6">
        <f>BC2</f>
        <v>5.4082800000000004</v>
      </c>
      <c r="D6">
        <f>BD2</f>
        <v>4.7435489999999998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J14" sqref="J1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34288</v>
      </c>
      <c r="C2" s="56">
        <f ca="1">YEAR(TODAY())-YEAR(B2)+IF(TODAY()&gt;=DATE(YEAR(TODAY()),MONTH(B2),DAY(B2)),0,-1)</f>
        <v>27</v>
      </c>
      <c r="E2" s="52">
        <v>148.5</v>
      </c>
      <c r="F2" s="53" t="s">
        <v>275</v>
      </c>
      <c r="G2" s="52">
        <v>41.1</v>
      </c>
      <c r="H2" s="51" t="s">
        <v>40</v>
      </c>
      <c r="I2" s="72">
        <f>ROUND(G3/E3^2,1)</f>
        <v>18.600000000000001</v>
      </c>
    </row>
    <row r="3" spans="1:9" x14ac:dyDescent="0.3">
      <c r="E3" s="51">
        <f>E2/100</f>
        <v>1.4850000000000001</v>
      </c>
      <c r="F3" s="51" t="s">
        <v>39</v>
      </c>
      <c r="G3" s="51">
        <f>G2</f>
        <v>41.1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44319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김유진, ID : H1900698)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08월 10일 14:44:39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46" sqref="Y4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44319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27</v>
      </c>
      <c r="G12" s="94"/>
      <c r="H12" s="94"/>
      <c r="I12" s="94"/>
      <c r="K12" s="123">
        <f>'개인정보 및 신체계측 입력'!E2</f>
        <v>148.5</v>
      </c>
      <c r="L12" s="124"/>
      <c r="M12" s="117">
        <f>'개인정보 및 신체계측 입력'!G2</f>
        <v>41.1</v>
      </c>
      <c r="N12" s="118"/>
      <c r="O12" s="113" t="s">
        <v>270</v>
      </c>
      <c r="P12" s="107"/>
      <c r="Q12" s="90">
        <f>'개인정보 및 신체계측 입력'!I2</f>
        <v>18.600000000000001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김유진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71.843000000000004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12.093999999999999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16.062999999999999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0.9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18.2</v>
      </c>
      <c r="L72" s="36" t="s">
        <v>52</v>
      </c>
      <c r="M72" s="36">
        <f>ROUND('DRIs DATA'!K8,1)</f>
        <v>4.2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18.07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52.68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23.78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37.97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16.96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92.97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44.72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2100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2021-08-10T05:47:49Z</dcterms:modified>
</cp:coreProperties>
</file>