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<sst xmlns="http://schemas.openxmlformats.org/spreadsheetml/2006/main" count="692" uniqueCount="343">
  <si>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</si>
  <si>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</si>
  <si>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</si>
  <si>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</si>
  <si>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</si>
  <si>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</si>
  <si>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</si>
  <si>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</si>
  <si>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</si>
  <si>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</si>
  <si>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</si>
  <si>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</si>
  <si>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</si>
  <si>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</si>
  <si>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</si>
  <si>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</si>
  <si>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</si>
  <si>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</si>
  <si>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</si>
  <si>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</si>
  <si>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</si>
  <si>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</si>
  <si>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</si>
  <si>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</si>
  <si>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</si>
  <si>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</si>
  <si>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</si>
  <si>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</si>
  <si>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</si>
  <si>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</si>
  <si>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</si>
  <si>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</si>
  <si>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</si>
  <si>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</si>
  <si>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</si>
  <si>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</si>
  <si>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</si>
  <si>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</si>
  <si>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</si>
  <si>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</si>
  <si>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</si>
  <si>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</si>
  <si>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</si>
  <si>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</si>
  <si>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</si>
  <si>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</si>
  <si>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</si>
  <si>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</si>
  <si>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</si>
  <si>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</si>
  <si>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</si>
  <si>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</si>
  <si>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</si>
  <si>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</si>
  <si>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</si>
  <si>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</si>
  <si>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</si>
  <si>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</si>
  <si>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</si>
  <si>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</si>
  <si>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</si>
  <si>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</si>
  <si>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</si>
  <si>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</si>
  <si>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</si>
  <si>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</si>
  <si>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</si>
  <si>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</si>
  <si>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</si>
  <si>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</si>
  <si>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</si>
  <si>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</si>
  <si>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</si>
  <si>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</si>
  <si>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</si>
  <si>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</si>
  <si>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</si>
  <si>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</si>
  <si>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</si>
  <si>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</si>
  <si>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</si>
  <si>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</si>
  <si>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</si>
  <si>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</si>
  <si>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</si>
  <si>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</si>
  <si>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</si>
  <si>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</si>
  <si>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</si>
  <si>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</si>
  <si>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</si>
  <si>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</si>
  <si>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</si>
  <si>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</si>
  <si>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</si>
  <si>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</si>
  <si>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</si>
  <si>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</si>
  <si>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</si>
  <si>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</si>
  <si>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</si>
  <si>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</si>
  <si>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</si>
  <si>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</si>
  <si>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</si>
  <si>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</si>
  <si>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</si>
  <si>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</si>
  <si>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</si>
  <si>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</si>
  <si>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</si>
  <si>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</si>
  <si>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</si>
  <si>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</si>
  <si>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</si>
  <si>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</si>
  <si>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</si>
  <si>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</si>
  <si>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</si>
  <si>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</si>
  <si>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</si>
  <si>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</si>
  <si>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</si>
  <si>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</si>
  <si>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</si>
  <si>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</si>
  <si>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</si>
  <si>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</si>
  <si>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</si>
  <si>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</si>
  <si>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</si>
  <si>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</si>
  <si>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</si>
  <si>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</si>
  <si>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</si>
  <si>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</si>
  <si>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</si>
  <si>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</si>
  <si>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</si>
  <si>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</si>
  <si>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</si>
  <si>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</si>
  <si>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</si>
  <si>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</si>
  <si>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</si>
  <si>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</si>
  <si>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</si>
  <si>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</si>
  <si>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</si>
  <si>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</si>
  <si>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</si>
  <si>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</si>
  <si>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</si>
  <si>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</si>
  <si>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</si>
  <si>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</si>
  <si>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</si>
  <si>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</si>
  <si>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</si>
  <si>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</si>
  <si>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</si>
  <si>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</si>
  <si>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</si>
  <si>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</si>
  <si>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</si>
  <si>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</si>
  <si>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</si>
  <si>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</si>
  <si>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</si>
  <si>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</si>
  <si>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</si>
  <si>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</si>
  <si>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</si>
  <si>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</si>
  <si>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</si>
  <si>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</si>
  <si>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</si>
  <si>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</si>
  <si>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</si>
  <si>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</si>
  <si>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</si>
  <si>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</si>
  <si>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</si>
  <si>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</si>
  <si>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</si>
  <si>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</si>
  <si>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</si>
  <si>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</si>
  <si>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</si>
  <si>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</si>
  <si>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</si>
  <si>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</si>
  <si>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</si>
  <si>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</si>
  <si>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</si>
  <si>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</si>
  <si>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</si>
  <si>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</si>
  <si>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</si>
  <si>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</si>
  <si>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</si>
  <si>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</si>
  <si>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</si>
  <si>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</si>
  <si>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</si>
  <si>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</si>
  <si>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</si>
  <si>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</si>
  <si>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</si>
  <si>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</si>
  <si>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</si>
  <si>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</si>
  <si>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</si>
  <si>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</si>
  <si>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</si>
  <si>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</si>
  <si>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</si>
  <si>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</si>
  <si>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</si>
  <si>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</si>
  <si>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</si>
  <si>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</si>
  <si>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</si>
  <si>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</si>
  <si>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</si>
  <si>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</si>
  <si>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</si>
  <si>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</si>
  <si>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</si>
  <si>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</si>
  <si>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</si>
  <si>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</si>
  <si>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</si>
  <si>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</si>
  <si>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</si>
  <si>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</si>
  <si>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</si>
  <si>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</si>
  <si>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</si>
  <si>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</si>
  <si>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</si>
  <si>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</si>
  <si>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</si>
  <si>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</si>
  <si>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</si>
  <si>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</si>
  <si>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</si>
  <si>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</si>
  <si>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</si>
  <si>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</si>
  <si>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</si>
  <si>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</si>
  <si>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</si>
  <si>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</si>
  <si>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</si>
  <si>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</si>
  <si>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</si>
  <si>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</si>
  <si>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</si>
  <si>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</si>
  <si>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</si>
  <si>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</si>
  <si>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</si>
  <si>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</si>
  <si>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</si>
  <si>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</si>
  <si>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</si>
  <si>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</si>
  <si>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</si>
  <si>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</si>
  <si>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</si>
  <si>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</si>
  <si>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</si>
  <si>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</si>
  <si>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</si>
  <si>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</si>
  <si>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</si>
  <si>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</si>
  <si>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엽산</t>
    <phoneticPr fontId="1" type="noConversion"/>
  </si>
  <si>
    <t>출력시각</t>
    <phoneticPr fontId="1" type="noConversion"/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</si>
  <si>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</si>
  <si>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</si>
  <si>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</si>
  <si>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</si>
  <si>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적정비율(최소)</t>
    <phoneticPr fontId="1" type="noConversion"/>
  </si>
  <si>
    <t>염소</t>
    <phoneticPr fontId="1" type="noConversion"/>
  </si>
  <si>
    <t>에너지(kcal)</t>
    <phoneticPr fontId="1" type="noConversion"/>
  </si>
  <si>
    <t>지용성 비타민</t>
    <phoneticPr fontId="1" type="noConversion"/>
  </si>
  <si>
    <t>티아민</t>
    <phoneticPr fontId="1" type="noConversion"/>
  </si>
  <si>
    <t>엽산(μg DFE/일)</t>
    <phoneticPr fontId="1" type="noConversion"/>
  </si>
  <si>
    <t>불소</t>
    <phoneticPr fontId="1" type="noConversion"/>
  </si>
  <si>
    <t>몰리브덴</t>
    <phoneticPr fontId="1" type="noConversion"/>
  </si>
  <si>
    <t>크롬(ug/일)</t>
    <phoneticPr fontId="1" type="noConversion"/>
  </si>
  <si>
    <t>다량영양소</t>
    <phoneticPr fontId="1" type="noConversion"/>
  </si>
  <si>
    <t>평균필요량</t>
    <phoneticPr fontId="1" type="noConversion"/>
  </si>
  <si>
    <t>단백질(g/일)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</si>
  <si>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</si>
  <si>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</si>
  <si>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</si>
  <si>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</si>
  <si>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</si>
  <si>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</si>
  <si>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</si>
  <si>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</si>
  <si>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</si>
  <si>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</si>
  <si>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</si>
  <si>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</si>
  <si>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리보플라빈</t>
    <phoneticPr fontId="1" type="noConversion"/>
  </si>
  <si>
    <t>다량 무기질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</si>
  <si>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</si>
  <si>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</si>
  <si>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</si>
  <si>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</si>
  <si>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</si>
  <si>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</si>
  <si>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니아신</t>
    <phoneticPr fontId="1" type="noConversion"/>
  </si>
  <si>
    <t>판토텐산</t>
    <phoneticPr fontId="1" type="noConversion"/>
  </si>
  <si>
    <t>(설문지 : FFQ 95문항 설문지, 사용자 : 손인호, ID : H1900699)</t>
  </si>
  <si>
    <t>2021년 08월 10일 14:48:34</t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</si>
  <si>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</si>
  <si>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</si>
  <si>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</si>
  <si>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상한섭취량</t>
    <phoneticPr fontId="1" type="noConversion"/>
  </si>
  <si>
    <t>비타민E</t>
    <phoneticPr fontId="1" type="noConversion"/>
  </si>
  <si>
    <t>권장섭취량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</si>
  <si>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</si>
  <si>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</si>
  <si>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</si>
  <si>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</si>
  <si>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</si>
  <si>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</si>
  <si>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</si>
  <si>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</si>
  <si>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</si>
  <si>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</si>
  <si>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</si>
  <si>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망간</t>
    <phoneticPr fontId="1" type="noConversion"/>
  </si>
  <si>
    <t>크롬</t>
    <phoneticPr fontId="1" type="noConversion"/>
  </si>
  <si>
    <t>충분섭취량</t>
    <phoneticPr fontId="1" type="noConversion"/>
  </si>
  <si>
    <t>H1900699</t>
  </si>
  <si>
    <t>손인호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</si>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</sst>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38.906395000000003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621256"/>
        <c:axId val="639621648"/>
      </c:barChart>
      <c:catAx>
        <c:axId val="63962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621648"/>
        <c:crosses val="autoZero"/>
        <c:auto val="1"/>
        <c:lblAlgn val="ctr"/>
        <c:lblOffset val="100"/>
        <c:noMultiLvlLbl val="0"/>
      </c:catAx>
      <c:valAx>
        <c:axId val="63962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6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1.2149595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4531864"/>
        <c:axId val="794533824"/>
      </c:barChart>
      <c:catAx>
        <c:axId val="7945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33824"/>
        <c:crosses val="autoZero"/>
        <c:auto val="1"/>
        <c:lblAlgn val="ctr"/>
        <c:lblOffset val="100"/>
        <c:noMultiLvlLbl val="0"/>
      </c:catAx>
      <c:valAx>
        <c:axId val="7945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0.22493225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4534216"/>
        <c:axId val="794532648"/>
      </c:barChart>
      <c:catAx>
        <c:axId val="7945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32648"/>
        <c:crosses val="autoZero"/>
        <c:auto val="1"/>
        <c:lblAlgn val="ctr"/>
        <c:lblOffset val="100"/>
        <c:noMultiLvlLbl val="0"/>
      </c:catAx>
      <c:valAx>
        <c:axId val="7945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668.3075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4533040"/>
        <c:axId val="635129392"/>
      </c:barChart>
      <c:catAx>
        <c:axId val="7945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129392"/>
        <c:crosses val="autoZero"/>
        <c:auto val="1"/>
        <c:lblAlgn val="ctr"/>
        <c:lblOffset val="100"/>
        <c:noMultiLvlLbl val="0"/>
      </c:catAx>
      <c:valAx>
        <c:axId val="63512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1088.2162000000001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128216"/>
        <c:axId val="635128608"/>
      </c:barChart>
      <c:catAx>
        <c:axId val="63512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128608"/>
        <c:crosses val="autoZero"/>
        <c:auto val="1"/>
        <c:lblAlgn val="ctr"/>
        <c:lblOffset val="100"/>
        <c:noMultiLvlLbl val="0"/>
      </c:catAx>
      <c:valAx>
        <c:axId val="6351286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12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16.119676999999999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126256"/>
        <c:axId val="635126648"/>
      </c:barChart>
      <c:catAx>
        <c:axId val="63512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126648"/>
        <c:crosses val="autoZero"/>
        <c:auto val="1"/>
        <c:lblAlgn val="ctr"/>
        <c:lblOffset val="100"/>
        <c:noMultiLvlLbl val="0"/>
      </c:catAx>
      <c:valAx>
        <c:axId val="63512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12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97.040220000000005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127432"/>
        <c:axId val="635127040"/>
      </c:barChart>
      <c:catAx>
        <c:axId val="63512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127040"/>
        <c:crosses val="autoZero"/>
        <c:auto val="1"/>
        <c:lblAlgn val="ctr"/>
        <c:lblOffset val="100"/>
        <c:noMultiLvlLbl val="0"/>
      </c:catAx>
      <c:valAx>
        <c:axId val="63512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12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5.9692790000000002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0409376"/>
        <c:axId val="640408592"/>
      </c:barChart>
      <c:catAx>
        <c:axId val="6404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0408592"/>
        <c:crosses val="autoZero"/>
        <c:auto val="1"/>
        <c:lblAlgn val="ctr"/>
        <c:lblOffset val="100"/>
        <c:noMultiLvlLbl val="0"/>
      </c:catAx>
      <c:valAx>
        <c:axId val="64040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04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616.52373999999998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0408984"/>
        <c:axId val="645587448"/>
      </c:barChart>
      <c:catAx>
        <c:axId val="64040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587448"/>
        <c:crosses val="autoZero"/>
        <c:auto val="1"/>
        <c:lblAlgn val="ctr"/>
        <c:lblOffset val="100"/>
        <c:noMultiLvlLbl val="0"/>
      </c:catAx>
      <c:valAx>
        <c:axId val="645587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040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1.0146888999999999E-2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5587056"/>
        <c:axId val="645588232"/>
      </c:barChart>
      <c:catAx>
        <c:axId val="64558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588232"/>
        <c:crosses val="autoZero"/>
        <c:auto val="1"/>
        <c:lblAlgn val="ctr"/>
        <c:lblOffset val="100"/>
        <c:noMultiLvlLbl val="0"/>
      </c:catAx>
      <c:valAx>
        <c:axId val="64558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558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2.3435795000000001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42496"/>
        <c:axId val="263241320"/>
      </c:barChart>
      <c:catAx>
        <c:axId val="2632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241320"/>
        <c:crosses val="autoZero"/>
        <c:auto val="1"/>
        <c:lblAlgn val="ctr"/>
        <c:lblOffset val="100"/>
        <c:noMultiLvlLbl val="0"/>
      </c:catAx>
      <c:valAx>
        <c:axId val="263241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10.116656000000001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620864"/>
        <c:axId val="796478640"/>
      </c:barChart>
      <c:catAx>
        <c:axId val="63962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478640"/>
        <c:crosses val="autoZero"/>
        <c:auto val="1"/>
        <c:lblAlgn val="ctr"/>
        <c:lblOffset val="100"/>
        <c:noMultiLvlLbl val="0"/>
      </c:catAx>
      <c:valAx>
        <c:axId val="796478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6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104.72436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242104"/>
        <c:axId val="263779128"/>
      </c:barChart>
      <c:catAx>
        <c:axId val="26324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79128"/>
        <c:crosses val="autoZero"/>
        <c:auto val="1"/>
        <c:lblAlgn val="ctr"/>
        <c:lblOffset val="100"/>
        <c:noMultiLvlLbl val="0"/>
      </c:catAx>
      <c:valAx>
        <c:axId val="26377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4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47.257404000000001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780696"/>
        <c:axId val="263779912"/>
      </c:barChart>
      <c:catAx>
        <c:axId val="26378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779912"/>
        <c:crosses val="autoZero"/>
        <c:auto val="1"/>
        <c:lblAlgn val="ctr"/>
        <c:lblOffset val="100"/>
        <c:noMultiLvlLbl val="0"/>
      </c:catAx>
      <c:valAx>
        <c:axId val="26377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78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2.177</c:v>
                </c:pt>
                <c:pt idx="1">
                  <c:v>8.1159999999999997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3240928"/>
        <c:axId val="633130808"/>
      </c:barChart>
      <c:catAx>
        <c:axId val="26324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130808"/>
        <c:crosses val="autoZero"/>
        <c:auto val="1"/>
        <c:lblAlgn val="ctr"/>
        <c:lblOffset val="100"/>
        <c:noMultiLvlLbl val="0"/>
      </c:catAx>
      <c:valAx>
        <c:axId val="63313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2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6.6952943999999999</c:v>
                </c:pt>
                <c:pt idx="1">
                  <c:v>8.1312475000000006</c:v>
                </c:pt>
                <c:pt idx="2">
                  <c:v>7.7018494999999998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253.02314999999999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127672"/>
        <c:axId val="633129240"/>
      </c:barChart>
      <c:catAx>
        <c:axId val="63312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129240"/>
        <c:crosses val="autoZero"/>
        <c:auto val="1"/>
        <c:lblAlgn val="ctr"/>
        <c:lblOffset val="100"/>
        <c:noMultiLvlLbl val="0"/>
      </c:catAx>
      <c:valAx>
        <c:axId val="63312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12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5.5052757000000003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128064"/>
        <c:axId val="633130024"/>
      </c:barChart>
      <c:catAx>
        <c:axId val="63312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130024"/>
        <c:crosses val="autoZero"/>
        <c:auto val="1"/>
        <c:lblAlgn val="ctr"/>
        <c:lblOffset val="100"/>
        <c:noMultiLvlLbl val="0"/>
      </c:catAx>
      <c:valAx>
        <c:axId val="63313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1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70.688000000000002</c:v>
                </c:pt>
                <c:pt idx="1">
                  <c:v>9.5289999999999999</c:v>
                </c:pt>
                <c:pt idx="2">
                  <c:v>19.782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3130416"/>
        <c:axId val="795119384"/>
      </c:barChart>
      <c:catAx>
        <c:axId val="63313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119384"/>
        <c:crosses val="autoZero"/>
        <c:auto val="1"/>
        <c:lblAlgn val="ctr"/>
        <c:lblOffset val="100"/>
        <c:noMultiLvlLbl val="0"/>
      </c:catAx>
      <c:valAx>
        <c:axId val="79511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13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1405.1781000000001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122912"/>
        <c:axId val="795119776"/>
      </c:barChart>
      <c:catAx>
        <c:axId val="7951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119776"/>
        <c:crosses val="autoZero"/>
        <c:auto val="1"/>
        <c:lblAlgn val="ctr"/>
        <c:lblOffset val="100"/>
        <c:noMultiLvlLbl val="0"/>
      </c:catAx>
      <c:valAx>
        <c:axId val="79511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1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26.409172000000002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120560"/>
        <c:axId val="795121344"/>
      </c:barChart>
      <c:catAx>
        <c:axId val="79512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121344"/>
        <c:crosses val="autoZero"/>
        <c:auto val="1"/>
        <c:lblAlgn val="ctr"/>
        <c:lblOffset val="100"/>
        <c:noMultiLvlLbl val="0"/>
      </c:catAx>
      <c:valAx>
        <c:axId val="795121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12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230.94522000000001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122128"/>
        <c:axId val="795122520"/>
      </c:barChart>
      <c:catAx>
        <c:axId val="79512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122520"/>
        <c:crosses val="autoZero"/>
        <c:auto val="1"/>
        <c:lblAlgn val="ctr"/>
        <c:lblOffset val="100"/>
        <c:noMultiLvlLbl val="0"/>
      </c:catAx>
      <c:valAx>
        <c:axId val="79512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12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2.2288522999999998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477072"/>
        <c:axId val="796480208"/>
      </c:barChart>
      <c:catAx>
        <c:axId val="79647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480208"/>
        <c:crosses val="autoZero"/>
        <c:auto val="1"/>
        <c:lblAlgn val="ctr"/>
        <c:lblOffset val="100"/>
        <c:noMultiLvlLbl val="0"/>
      </c:catAx>
      <c:valAx>
        <c:axId val="79648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47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1943.4431999999999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0720"/>
        <c:axId val="730081112"/>
      </c:barChart>
      <c:catAx>
        <c:axId val="7300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081112"/>
        <c:crosses val="autoZero"/>
        <c:auto val="1"/>
        <c:lblAlgn val="ctr"/>
        <c:lblOffset val="100"/>
        <c:noMultiLvlLbl val="0"/>
      </c:catAx>
      <c:valAx>
        <c:axId val="73008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7.5635760000000003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2288"/>
        <c:axId val="730083464"/>
      </c:barChart>
      <c:catAx>
        <c:axId val="73008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083464"/>
        <c:crosses val="autoZero"/>
        <c:auto val="1"/>
        <c:lblAlgn val="ctr"/>
        <c:lblOffset val="100"/>
        <c:noMultiLvlLbl val="0"/>
      </c:catAx>
      <c:valAx>
        <c:axId val="7300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1.0101154000000001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0083072"/>
        <c:axId val="730083856"/>
      </c:barChart>
      <c:catAx>
        <c:axId val="7300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0083856"/>
        <c:crosses val="autoZero"/>
        <c:auto val="1"/>
        <c:lblAlgn val="ctr"/>
        <c:lblOffset val="100"/>
        <c:noMultiLvlLbl val="0"/>
      </c:catAx>
      <c:valAx>
        <c:axId val="73008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00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75.882140000000007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479032"/>
        <c:axId val="796478248"/>
      </c:barChart>
      <c:catAx>
        <c:axId val="79647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478248"/>
        <c:crosses val="autoZero"/>
        <c:auto val="1"/>
        <c:lblAlgn val="ctr"/>
        <c:lblOffset val="100"/>
        <c:noMultiLvlLbl val="0"/>
      </c:catAx>
      <c:valAx>
        <c:axId val="79647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4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0.7499711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6479424"/>
        <c:axId val="796479816"/>
      </c:barChart>
      <c:catAx>
        <c:axId val="7964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6479816"/>
        <c:crosses val="autoZero"/>
        <c:auto val="1"/>
        <c:lblAlgn val="ctr"/>
        <c:lblOffset val="100"/>
        <c:noMultiLvlLbl val="0"/>
      </c:catAx>
      <c:valAx>
        <c:axId val="796479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64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6.8578029999999996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9545032"/>
        <c:axId val="729545424"/>
      </c:barChart>
      <c:catAx>
        <c:axId val="72954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9545424"/>
        <c:crosses val="autoZero"/>
        <c:auto val="1"/>
        <c:lblAlgn val="ctr"/>
        <c:lblOffset val="100"/>
        <c:noMultiLvlLbl val="0"/>
      </c:catAx>
      <c:valAx>
        <c:axId val="72954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954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1.0101154000000001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9546600"/>
        <c:axId val="729543072"/>
      </c:barChart>
      <c:catAx>
        <c:axId val="72954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9543072"/>
        <c:crosses val="autoZero"/>
        <c:auto val="1"/>
        <c:lblAlgn val="ctr"/>
        <c:lblOffset val="100"/>
        <c:noMultiLvlLbl val="0"/>
      </c:catAx>
      <c:valAx>
        <c:axId val="72954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954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225.26468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9543464"/>
        <c:axId val="729543856"/>
      </c:barChart>
      <c:catAx>
        <c:axId val="72954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9543856"/>
        <c:crosses val="autoZero"/>
        <c:auto val="1"/>
        <c:lblAlgn val="ctr"/>
        <c:lblOffset val="100"/>
        <c:noMultiLvlLbl val="0"/>
      </c:catAx>
      <c:valAx>
        <c:axId val="72954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954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4.4593204999999996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4531080"/>
        <c:axId val="794533432"/>
      </c:barChart>
      <c:catAx>
        <c:axId val="7945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533432"/>
        <c:crosses val="autoZero"/>
        <c:auto val="1"/>
        <c:lblAlgn val="ctr"/>
        <c:lblOffset val="100"/>
        <c:noMultiLvlLbl val="0"/>
      </c:catAx>
      <c:valAx>
        <c:axId val="7945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45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손인호, ID : H1900699)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14:48:34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1405.1781000000001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38.906395000000003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10.116656000000001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70.688000000000002</v>
      </c>
      <c r="G8" s="59">
        <f>'DRIs DATA 입력'!G8</f>
        <v>9.5289999999999999</v>
      </c>
      <c r="H8" s="59">
        <f>'DRIs DATA 입력'!H8</f>
        <v>19.782</v>
      </c>
      <c r="I8" s="46"/>
      <c r="J8" s="59" t="s">
        <v>215</v>
      </c>
      <c r="K8" s="59">
        <f>'DRIs DATA 입력'!K8</f>
        <v>2.177</v>
      </c>
      <c r="L8" s="59">
        <f>'DRIs DATA 입력'!L8</f>
        <v>8.1159999999999997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253.02314999999999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5.5052757000000003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2.2288522999999998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75.882140000000007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26.409172000000002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0.76712829999999999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0.7499711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6.8578029999999996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1.0101154000000001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225.26468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4.4593204999999996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1.2149595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0.22493225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230.94522000000001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668.3075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1943.4431999999999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1088.2162000000001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16.119676999999999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97.040220000000005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7.5635760000000003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5.9692790000000002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616.52373999999998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1.0146888999999999E-2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2.3435795000000001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104.72436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47.257404000000001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J55:K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298</v>
      </c>
      <c r="B1" s="61" t="s">
        <v>318</v>
      </c>
      <c r="G1" s="62" t="s">
        <v>279</v>
      </c>
      <c r="H1" s="61" t="s">
        <v>319</v>
      </c>
    </row>
    <row r="3" spans="1:27" x14ac:dyDescent="0.3">
      <c r="A3" s="71" t="s">
        <v>293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286</v>
      </c>
      <c r="B4" s="69"/>
      <c r="C4" s="69"/>
      <c r="E4" s="66" t="s">
        <v>276</v>
      </c>
      <c r="F4" s="67"/>
      <c r="G4" s="67"/>
      <c r="H4" s="68"/>
      <c r="J4" s="66" t="s">
        <v>299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300</v>
      </c>
      <c r="V4" s="69"/>
      <c r="W4" s="69"/>
      <c r="X4" s="69"/>
      <c r="Y4" s="69"/>
      <c r="Z4" s="69"/>
    </row>
    <row r="5" spans="1:27" x14ac:dyDescent="0.3">
      <c r="A5" s="65"/>
      <c r="B5" s="65" t="s">
        <v>320</v>
      </c>
      <c r="C5" s="65" t="s">
        <v>301</v>
      </c>
      <c r="E5" s="65"/>
      <c r="F5" s="65" t="s">
        <v>321</v>
      </c>
      <c r="G5" s="65" t="s">
        <v>322</v>
      </c>
      <c r="H5" s="65" t="s">
        <v>45</v>
      </c>
      <c r="J5" s="65"/>
      <c r="K5" s="65" t="s">
        <v>302</v>
      </c>
      <c r="L5" s="65" t="s">
        <v>303</v>
      </c>
      <c r="N5" s="65"/>
      <c r="O5" s="65" t="s">
        <v>294</v>
      </c>
      <c r="P5" s="65" t="s">
        <v>277</v>
      </c>
      <c r="Q5" s="65" t="s">
        <v>304</v>
      </c>
      <c r="R5" s="65" t="s">
        <v>323</v>
      </c>
      <c r="S5" s="65" t="s">
        <v>301</v>
      </c>
      <c r="U5" s="65"/>
      <c r="V5" s="65" t="s">
        <v>294</v>
      </c>
      <c r="W5" s="65" t="s">
        <v>277</v>
      </c>
      <c r="X5" s="65" t="s">
        <v>304</v>
      </c>
      <c r="Y5" s="65" t="s">
        <v>280</v>
      </c>
      <c r="Z5" s="65" t="s">
        <v>301</v>
      </c>
    </row>
    <row r="6" spans="1:27" x14ac:dyDescent="0.3">
      <c r="A6" s="65" t="s">
        <v>286</v>
      </c>
      <c r="B6" s="65">
        <v>2000</v>
      </c>
      <c r="C6" s="65">
        <v>1405.1781000000001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295</v>
      </c>
      <c r="O6" s="65">
        <v>45</v>
      </c>
      <c r="P6" s="65">
        <v>55</v>
      </c>
      <c r="Q6" s="65">
        <v>0</v>
      </c>
      <c r="R6" s="65">
        <v>0</v>
      </c>
      <c r="S6" s="65">
        <v>38.906395000000003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10.116656000000001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70.688000000000002</v>
      </c>
      <c r="G8" s="65">
        <v>9.5289999999999999</v>
      </c>
      <c r="H8" s="65">
        <v>19.782</v>
      </c>
      <c r="J8" s="65" t="s">
        <v>307</v>
      </c>
      <c r="K8" s="65">
        <v>2.177</v>
      </c>
      <c r="L8" s="65">
        <v>8.1159999999999997</v>
      </c>
    </row>
    <row r="13" spans="1:27" x14ac:dyDescent="0.3">
      <c r="A13" s="70" t="s">
        <v>287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313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314</v>
      </c>
      <c r="P14" s="69"/>
      <c r="Q14" s="69"/>
      <c r="R14" s="69"/>
      <c r="S14" s="69"/>
      <c r="T14" s="69"/>
      <c r="V14" s="69" t="s">
        <v>315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294</v>
      </c>
      <c r="C15" s="65" t="s">
        <v>277</v>
      </c>
      <c r="D15" s="65" t="s">
        <v>304</v>
      </c>
      <c r="E15" s="65" t="s">
        <v>280</v>
      </c>
      <c r="F15" s="65" t="s">
        <v>301</v>
      </c>
      <c r="H15" s="65"/>
      <c r="I15" s="65" t="s">
        <v>294</v>
      </c>
      <c r="J15" s="65" t="s">
        <v>325</v>
      </c>
      <c r="K15" s="65" t="s">
        <v>304</v>
      </c>
      <c r="L15" s="65" t="s">
        <v>280</v>
      </c>
      <c r="M15" s="65" t="s">
        <v>301</v>
      </c>
      <c r="O15" s="65"/>
      <c r="P15" s="65" t="s">
        <v>294</v>
      </c>
      <c r="Q15" s="65" t="s">
        <v>277</v>
      </c>
      <c r="R15" s="65" t="s">
        <v>304</v>
      </c>
      <c r="S15" s="65" t="s">
        <v>280</v>
      </c>
      <c r="T15" s="65" t="s">
        <v>301</v>
      </c>
      <c r="V15" s="65"/>
      <c r="W15" s="65" t="s">
        <v>294</v>
      </c>
      <c r="X15" s="65" t="s">
        <v>277</v>
      </c>
      <c r="Y15" s="65" t="s">
        <v>304</v>
      </c>
      <c r="Z15" s="65" t="s">
        <v>280</v>
      </c>
      <c r="AA15" s="65" t="s">
        <v>326</v>
      </c>
    </row>
    <row r="16" spans="1:27" x14ac:dyDescent="0.3">
      <c r="A16" s="65" t="s">
        <v>327</v>
      </c>
      <c r="B16" s="65">
        <v>500</v>
      </c>
      <c r="C16" s="65">
        <v>700</v>
      </c>
      <c r="D16" s="65">
        <v>0</v>
      </c>
      <c r="E16" s="65">
        <v>3000</v>
      </c>
      <c r="F16" s="65">
        <v>253.02314999999999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5.5052757000000003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2.2288522999999998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75.882140000000007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329</v>
      </c>
      <c r="B24" s="69"/>
      <c r="C24" s="69"/>
      <c r="D24" s="69"/>
      <c r="E24" s="69"/>
      <c r="F24" s="69"/>
      <c r="H24" s="69" t="s">
        <v>288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316</v>
      </c>
      <c r="W24" s="69"/>
      <c r="X24" s="69"/>
      <c r="Y24" s="69"/>
      <c r="Z24" s="69"/>
      <c r="AA24" s="69"/>
      <c r="AC24" s="69" t="s">
        <v>330</v>
      </c>
      <c r="AD24" s="69"/>
      <c r="AE24" s="69"/>
      <c r="AF24" s="69"/>
      <c r="AG24" s="69"/>
      <c r="AH24" s="69"/>
      <c r="AJ24" s="69" t="s">
        <v>278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282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294</v>
      </c>
      <c r="C25" s="65" t="s">
        <v>277</v>
      </c>
      <c r="D25" s="65" t="s">
        <v>304</v>
      </c>
      <c r="E25" s="65" t="s">
        <v>280</v>
      </c>
      <c r="F25" s="65" t="s">
        <v>301</v>
      </c>
      <c r="H25" s="65"/>
      <c r="I25" s="65" t="s">
        <v>294</v>
      </c>
      <c r="J25" s="65" t="s">
        <v>277</v>
      </c>
      <c r="K25" s="65" t="s">
        <v>304</v>
      </c>
      <c r="L25" s="65" t="s">
        <v>280</v>
      </c>
      <c r="M25" s="65" t="s">
        <v>301</v>
      </c>
      <c r="O25" s="65"/>
      <c r="P25" s="65" t="s">
        <v>294</v>
      </c>
      <c r="Q25" s="65" t="s">
        <v>277</v>
      </c>
      <c r="R25" s="65" t="s">
        <v>304</v>
      </c>
      <c r="S25" s="65" t="s">
        <v>323</v>
      </c>
      <c r="T25" s="65" t="s">
        <v>301</v>
      </c>
      <c r="V25" s="65"/>
      <c r="W25" s="65" t="s">
        <v>294</v>
      </c>
      <c r="X25" s="65" t="s">
        <v>277</v>
      </c>
      <c r="Y25" s="65" t="s">
        <v>304</v>
      </c>
      <c r="Z25" s="65" t="s">
        <v>280</v>
      </c>
      <c r="AA25" s="65" t="s">
        <v>301</v>
      </c>
      <c r="AC25" s="65"/>
      <c r="AD25" s="65" t="s">
        <v>294</v>
      </c>
      <c r="AE25" s="65" t="s">
        <v>277</v>
      </c>
      <c r="AF25" s="65" t="s">
        <v>304</v>
      </c>
      <c r="AG25" s="65" t="s">
        <v>280</v>
      </c>
      <c r="AH25" s="65" t="s">
        <v>326</v>
      </c>
      <c r="AJ25" s="65"/>
      <c r="AK25" s="65" t="s">
        <v>294</v>
      </c>
      <c r="AL25" s="65" t="s">
        <v>277</v>
      </c>
      <c r="AM25" s="65" t="s">
        <v>304</v>
      </c>
      <c r="AN25" s="65" t="s">
        <v>323</v>
      </c>
      <c r="AO25" s="65" t="s">
        <v>301</v>
      </c>
      <c r="AQ25" s="65"/>
      <c r="AR25" s="65" t="s">
        <v>294</v>
      </c>
      <c r="AS25" s="65" t="s">
        <v>277</v>
      </c>
      <c r="AT25" s="65" t="s">
        <v>304</v>
      </c>
      <c r="AU25" s="65" t="s">
        <v>280</v>
      </c>
      <c r="AV25" s="65" t="s">
        <v>301</v>
      </c>
      <c r="AX25" s="65"/>
      <c r="AY25" s="65" t="s">
        <v>294</v>
      </c>
      <c r="AZ25" s="65" t="s">
        <v>277</v>
      </c>
      <c r="BA25" s="65" t="s">
        <v>304</v>
      </c>
      <c r="BB25" s="65" t="s">
        <v>280</v>
      </c>
      <c r="BC25" s="65" t="s">
        <v>301</v>
      </c>
      <c r="BE25" s="65"/>
      <c r="BF25" s="65" t="s">
        <v>294</v>
      </c>
      <c r="BG25" s="65" t="s">
        <v>277</v>
      </c>
      <c r="BH25" s="65" t="s">
        <v>304</v>
      </c>
      <c r="BI25" s="65" t="s">
        <v>280</v>
      </c>
      <c r="BJ25" s="65" t="s">
        <v>301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26.409172000000002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0.76712829999999999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0.7499711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6.8578029999999996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1.0101154000000001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225.26468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4.4593204999999996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1.2149595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0.22493225</v>
      </c>
    </row>
    <row r="33" spans="1:68" x14ac:dyDescent="0.3">
      <c r="A33" s="70" t="s">
        <v>309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331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332</v>
      </c>
      <c r="W34" s="69"/>
      <c r="X34" s="69"/>
      <c r="Y34" s="69"/>
      <c r="Z34" s="69"/>
      <c r="AA34" s="69"/>
      <c r="AC34" s="69" t="s">
        <v>285</v>
      </c>
      <c r="AD34" s="69"/>
      <c r="AE34" s="69"/>
      <c r="AF34" s="69"/>
      <c r="AG34" s="69"/>
      <c r="AH34" s="69"/>
      <c r="AJ34" s="69" t="s">
        <v>333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294</v>
      </c>
      <c r="C35" s="65" t="s">
        <v>277</v>
      </c>
      <c r="D35" s="65" t="s">
        <v>304</v>
      </c>
      <c r="E35" s="65" t="s">
        <v>280</v>
      </c>
      <c r="F35" s="65" t="s">
        <v>301</v>
      </c>
      <c r="H35" s="65"/>
      <c r="I35" s="65" t="s">
        <v>334</v>
      </c>
      <c r="J35" s="65" t="s">
        <v>277</v>
      </c>
      <c r="K35" s="65" t="s">
        <v>304</v>
      </c>
      <c r="L35" s="65" t="s">
        <v>280</v>
      </c>
      <c r="M35" s="65" t="s">
        <v>301</v>
      </c>
      <c r="O35" s="65"/>
      <c r="P35" s="65" t="s">
        <v>294</v>
      </c>
      <c r="Q35" s="65" t="s">
        <v>277</v>
      </c>
      <c r="R35" s="65" t="s">
        <v>304</v>
      </c>
      <c r="S35" s="65" t="s">
        <v>280</v>
      </c>
      <c r="T35" s="65" t="s">
        <v>301</v>
      </c>
      <c r="V35" s="65"/>
      <c r="W35" s="65" t="s">
        <v>294</v>
      </c>
      <c r="X35" s="65" t="s">
        <v>277</v>
      </c>
      <c r="Y35" s="65" t="s">
        <v>304</v>
      </c>
      <c r="Z35" s="65" t="s">
        <v>280</v>
      </c>
      <c r="AA35" s="65" t="s">
        <v>301</v>
      </c>
      <c r="AC35" s="65"/>
      <c r="AD35" s="65" t="s">
        <v>294</v>
      </c>
      <c r="AE35" s="65" t="s">
        <v>277</v>
      </c>
      <c r="AF35" s="65" t="s">
        <v>304</v>
      </c>
      <c r="AG35" s="65" t="s">
        <v>280</v>
      </c>
      <c r="AH35" s="65" t="s">
        <v>301</v>
      </c>
      <c r="AJ35" s="65"/>
      <c r="AK35" s="65" t="s">
        <v>294</v>
      </c>
      <c r="AL35" s="65" t="s">
        <v>277</v>
      </c>
      <c r="AM35" s="65" t="s">
        <v>304</v>
      </c>
      <c r="AN35" s="65" t="s">
        <v>280</v>
      </c>
      <c r="AO35" s="65" t="s">
        <v>301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230.94522000000001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668.3075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1943.4431999999999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1088.2162000000001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16.119676999999999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97.040220000000005</v>
      </c>
    </row>
    <row r="43" spans="1:68" x14ac:dyDescent="0.3">
      <c r="A43" s="70" t="s">
        <v>335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336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290</v>
      </c>
      <c r="W44" s="69"/>
      <c r="X44" s="69"/>
      <c r="Y44" s="69"/>
      <c r="Z44" s="69"/>
      <c r="AA44" s="69"/>
      <c r="AC44" s="69" t="s">
        <v>337</v>
      </c>
      <c r="AD44" s="69"/>
      <c r="AE44" s="69"/>
      <c r="AF44" s="69"/>
      <c r="AG44" s="69"/>
      <c r="AH44" s="69"/>
      <c r="AJ44" s="69" t="s">
        <v>312</v>
      </c>
      <c r="AK44" s="69"/>
      <c r="AL44" s="69"/>
      <c r="AM44" s="69"/>
      <c r="AN44" s="69"/>
      <c r="AO44" s="69"/>
      <c r="AQ44" s="69" t="s">
        <v>283</v>
      </c>
      <c r="AR44" s="69"/>
      <c r="AS44" s="69"/>
      <c r="AT44" s="69"/>
      <c r="AU44" s="69"/>
      <c r="AV44" s="69"/>
      <c r="AX44" s="69" t="s">
        <v>291</v>
      </c>
      <c r="AY44" s="69"/>
      <c r="AZ44" s="69"/>
      <c r="BA44" s="69"/>
      <c r="BB44" s="69"/>
      <c r="BC44" s="69"/>
      <c r="BE44" s="69" t="s">
        <v>338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294</v>
      </c>
      <c r="C45" s="65" t="s">
        <v>325</v>
      </c>
      <c r="D45" s="65" t="s">
        <v>304</v>
      </c>
      <c r="E45" s="65" t="s">
        <v>280</v>
      </c>
      <c r="F45" s="65" t="s">
        <v>301</v>
      </c>
      <c r="H45" s="65"/>
      <c r="I45" s="65" t="s">
        <v>334</v>
      </c>
      <c r="J45" s="65" t="s">
        <v>277</v>
      </c>
      <c r="K45" s="65" t="s">
        <v>304</v>
      </c>
      <c r="L45" s="65" t="s">
        <v>280</v>
      </c>
      <c r="M45" s="65" t="s">
        <v>301</v>
      </c>
      <c r="O45" s="65"/>
      <c r="P45" s="65" t="s">
        <v>294</v>
      </c>
      <c r="Q45" s="65" t="s">
        <v>277</v>
      </c>
      <c r="R45" s="65" t="s">
        <v>304</v>
      </c>
      <c r="S45" s="65" t="s">
        <v>323</v>
      </c>
      <c r="T45" s="65" t="s">
        <v>301</v>
      </c>
      <c r="V45" s="65"/>
      <c r="W45" s="65" t="s">
        <v>294</v>
      </c>
      <c r="X45" s="65" t="s">
        <v>277</v>
      </c>
      <c r="Y45" s="65" t="s">
        <v>339</v>
      </c>
      <c r="Z45" s="65" t="s">
        <v>280</v>
      </c>
      <c r="AA45" s="65" t="s">
        <v>326</v>
      </c>
      <c r="AC45" s="65"/>
      <c r="AD45" s="65" t="s">
        <v>294</v>
      </c>
      <c r="AE45" s="65" t="s">
        <v>277</v>
      </c>
      <c r="AF45" s="65" t="s">
        <v>304</v>
      </c>
      <c r="AG45" s="65" t="s">
        <v>280</v>
      </c>
      <c r="AH45" s="65" t="s">
        <v>301</v>
      </c>
      <c r="AJ45" s="65"/>
      <c r="AK45" s="65" t="s">
        <v>294</v>
      </c>
      <c r="AL45" s="65" t="s">
        <v>277</v>
      </c>
      <c r="AM45" s="65" t="s">
        <v>304</v>
      </c>
      <c r="AN45" s="65" t="s">
        <v>280</v>
      </c>
      <c r="AO45" s="65" t="s">
        <v>301</v>
      </c>
      <c r="AQ45" s="65"/>
      <c r="AR45" s="65" t="s">
        <v>294</v>
      </c>
      <c r="AS45" s="65" t="s">
        <v>277</v>
      </c>
      <c r="AT45" s="65" t="s">
        <v>304</v>
      </c>
      <c r="AU45" s="65" t="s">
        <v>280</v>
      </c>
      <c r="AV45" s="65" t="s">
        <v>301</v>
      </c>
      <c r="AX45" s="65"/>
      <c r="AY45" s="65" t="s">
        <v>294</v>
      </c>
      <c r="AZ45" s="65" t="s">
        <v>277</v>
      </c>
      <c r="BA45" s="65" t="s">
        <v>304</v>
      </c>
      <c r="BB45" s="65" t="s">
        <v>280</v>
      </c>
      <c r="BC45" s="65" t="s">
        <v>301</v>
      </c>
      <c r="BE45" s="65"/>
      <c r="BF45" s="65" t="s">
        <v>334</v>
      </c>
      <c r="BG45" s="65" t="s">
        <v>325</v>
      </c>
      <c r="BH45" s="65" t="s">
        <v>304</v>
      </c>
      <c r="BI45" s="65" t="s">
        <v>280</v>
      </c>
      <c r="BJ45" s="65" t="s">
        <v>301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7.5635760000000003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5.9692790000000002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616.52373999999998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1.0146888999999999E-2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2.3435795000000001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104.72436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47.257404000000001</v>
      </c>
      <c r="AX46" s="65" t="s">
        <v>297</v>
      </c>
      <c r="AY46" s="65"/>
      <c r="AZ46" s="65"/>
      <c r="BA46" s="65"/>
      <c r="BB46" s="65"/>
      <c r="BC46" s="65"/>
      <c r="BE46" s="65" t="s">
        <v>292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340</v>
      </c>
      <c r="B2" s="61" t="s">
        <v>341</v>
      </c>
      <c r="C2" s="61" t="s">
        <v>342</v>
      </c>
      <c r="D2" s="61">
        <v>65</v>
      </c>
      <c r="E2" s="61">
        <v>1405.1781000000001</v>
      </c>
      <c r="F2" s="61">
        <v>139.02443</v>
      </c>
      <c r="G2" s="61">
        <v>18.741731999999999</v>
      </c>
      <c r="H2" s="61">
        <v>8.7282770000000003</v>
      </c>
      <c r="I2" s="61">
        <v>10.013453999999999</v>
      </c>
      <c r="J2" s="61">
        <v>38.906395000000003</v>
      </c>
      <c r="K2" s="61">
        <v>21.949013000000001</v>
      </c>
      <c r="L2" s="61">
        <v>16.957381999999999</v>
      </c>
      <c r="M2" s="61">
        <v>10.116656000000001</v>
      </c>
      <c r="N2" s="61">
        <v>1.3357798000000001</v>
      </c>
      <c r="O2" s="61">
        <v>5.4094142999999999</v>
      </c>
      <c r="P2" s="61">
        <v>499.55810000000002</v>
      </c>
      <c r="Q2" s="61">
        <v>9.3599560000000004</v>
      </c>
      <c r="R2" s="61">
        <v>253.02314999999999</v>
      </c>
      <c r="S2" s="61">
        <v>84.853430000000003</v>
      </c>
      <c r="T2" s="61">
        <v>2018.0363</v>
      </c>
      <c r="U2" s="61">
        <v>2.2288522999999998</v>
      </c>
      <c r="V2" s="61">
        <v>5.5052757000000003</v>
      </c>
      <c r="W2" s="61">
        <v>75.882140000000007</v>
      </c>
      <c r="X2" s="61">
        <v>26.409172000000002</v>
      </c>
      <c r="Y2" s="61">
        <v>0.76712829999999999</v>
      </c>
      <c r="Z2" s="61">
        <v>0.7499711</v>
      </c>
      <c r="AA2" s="61">
        <v>6.8578029999999996</v>
      </c>
      <c r="AB2" s="61">
        <v>1.0101154000000001</v>
      </c>
      <c r="AC2" s="61">
        <v>225.26468</v>
      </c>
      <c r="AD2" s="61">
        <v>4.4593204999999996</v>
      </c>
      <c r="AE2" s="61">
        <v>1.2149595</v>
      </c>
      <c r="AF2" s="61">
        <v>0.22493225</v>
      </c>
      <c r="AG2" s="61">
        <v>230.94522000000001</v>
      </c>
      <c r="AH2" s="61">
        <v>132.48983999999999</v>
      </c>
      <c r="AI2" s="61">
        <v>98.455380000000005</v>
      </c>
      <c r="AJ2" s="61">
        <v>668.3075</v>
      </c>
      <c r="AK2" s="61">
        <v>1943.4431999999999</v>
      </c>
      <c r="AL2" s="61">
        <v>16.119676999999999</v>
      </c>
      <c r="AM2" s="61">
        <v>1088.2162000000001</v>
      </c>
      <c r="AN2" s="61">
        <v>97.040220000000005</v>
      </c>
      <c r="AO2" s="61">
        <v>7.5635760000000003</v>
      </c>
      <c r="AP2" s="61">
        <v>5.2965207000000003</v>
      </c>
      <c r="AQ2" s="61">
        <v>2.2670553</v>
      </c>
      <c r="AR2" s="61">
        <v>5.9692790000000002</v>
      </c>
      <c r="AS2" s="61">
        <v>616.52373999999998</v>
      </c>
      <c r="AT2" s="61">
        <v>1.0146888999999999E-2</v>
      </c>
      <c r="AU2" s="61">
        <v>2.3435795000000001</v>
      </c>
      <c r="AV2" s="61">
        <v>104.72436</v>
      </c>
      <c r="AW2" s="61">
        <v>47.257404000000001</v>
      </c>
      <c r="AX2" s="61">
        <v>1.8143119999999999E-2</v>
      </c>
      <c r="AY2" s="61">
        <v>0.39559332000000003</v>
      </c>
      <c r="AZ2" s="61">
        <v>233.56429</v>
      </c>
      <c r="BA2" s="61">
        <v>22.544509999999999</v>
      </c>
      <c r="BB2" s="61">
        <v>6.6952943999999999</v>
      </c>
      <c r="BC2" s="61">
        <v>8.1312475000000006</v>
      </c>
      <c r="BD2" s="61">
        <v>7.7018494999999998</v>
      </c>
      <c r="BE2" s="61">
        <v>0.73006680000000002</v>
      </c>
      <c r="BF2" s="61">
        <v>4.1304635999999997</v>
      </c>
      <c r="BG2" s="61">
        <v>0</v>
      </c>
      <c r="BH2" s="61">
        <v>0</v>
      </c>
      <c r="BI2" s="61">
        <v>0</v>
      </c>
      <c r="BJ2" s="61">
        <v>1.6789792000000001E-2</v>
      </c>
      <c r="BK2" s="61">
        <v>0</v>
      </c>
      <c r="BL2" s="61">
        <v>2.1327749E-2</v>
      </c>
      <c r="BM2" s="61">
        <v>0.83609619999999996</v>
      </c>
      <c r="BN2" s="61">
        <v>0.10079278</v>
      </c>
      <c r="BO2" s="61">
        <v>17.950234999999999</v>
      </c>
      <c r="BP2" s="61">
        <v>3.0596492</v>
      </c>
      <c r="BQ2" s="61">
        <v>7.2491669999999999</v>
      </c>
      <c r="BR2" s="61">
        <v>26.467998999999999</v>
      </c>
      <c r="BS2" s="61">
        <v>11.595893</v>
      </c>
      <c r="BT2" s="61">
        <v>1.4869247999999999</v>
      </c>
      <c r="BU2" s="61">
        <v>1.0278900000000001E-3</v>
      </c>
      <c r="BV2" s="61">
        <v>3.6986400000000003E-2</v>
      </c>
      <c r="BW2" s="61">
        <v>0.14342642999999999</v>
      </c>
      <c r="BX2" s="61">
        <v>0.49636000000000002</v>
      </c>
      <c r="BY2" s="61">
        <v>9.1331734999999997E-2</v>
      </c>
      <c r="BZ2" s="61">
        <v>7.0158879999999995E-5</v>
      </c>
      <c r="CA2" s="61">
        <v>0.75157415999999999</v>
      </c>
      <c r="CB2" s="61">
        <v>2.1967586000000001E-2</v>
      </c>
      <c r="CC2" s="61">
        <v>0.21689639999999999</v>
      </c>
      <c r="CD2" s="61">
        <v>0.79417044000000003</v>
      </c>
      <c r="CE2" s="61">
        <v>3.2233310000000001E-2</v>
      </c>
      <c r="CF2" s="61">
        <v>0.16717844000000001</v>
      </c>
      <c r="CG2" s="61">
        <v>0</v>
      </c>
      <c r="CH2" s="61">
        <v>3.2076567E-2</v>
      </c>
      <c r="CI2" s="61">
        <v>1.5350295999999999E-2</v>
      </c>
      <c r="CJ2" s="61">
        <v>1.8212522</v>
      </c>
      <c r="CK2" s="61">
        <v>8.6524759999999992E-3</v>
      </c>
      <c r="CL2" s="61">
        <v>0.27368322</v>
      </c>
      <c r="CM2" s="61">
        <v>0.89955439999999998</v>
      </c>
      <c r="CN2" s="61">
        <v>1137.9707000000001</v>
      </c>
      <c r="CO2" s="61">
        <v>1997.598</v>
      </c>
      <c r="CP2" s="61">
        <v>1219.2888</v>
      </c>
      <c r="CQ2" s="61">
        <v>420.02879999999999</v>
      </c>
      <c r="CR2" s="61">
        <v>231.76322999999999</v>
      </c>
      <c r="CS2" s="61">
        <v>247.45056</v>
      </c>
      <c r="CT2" s="61">
        <v>1122.0978</v>
      </c>
      <c r="CU2" s="61">
        <v>671.52124000000003</v>
      </c>
      <c r="CV2" s="61">
        <v>723.61455999999998</v>
      </c>
      <c r="CW2" s="61">
        <v>755.67690000000005</v>
      </c>
      <c r="CX2" s="61">
        <v>229.12441999999999</v>
      </c>
      <c r="CY2" s="61">
        <v>1461.0214000000001</v>
      </c>
      <c r="CZ2" s="61">
        <v>629.15089999999998</v>
      </c>
      <c r="DA2" s="61">
        <v>1730.867</v>
      </c>
      <c r="DB2" s="61">
        <v>1677.5016000000001</v>
      </c>
      <c r="DC2" s="61">
        <v>2397.7458000000001</v>
      </c>
      <c r="DD2" s="61">
        <v>3583.0735</v>
      </c>
      <c r="DE2" s="61">
        <v>927.8356</v>
      </c>
      <c r="DF2" s="61">
        <v>1667.7610999999999</v>
      </c>
      <c r="DG2" s="61">
        <v>867.55970000000002</v>
      </c>
      <c r="DH2" s="61">
        <v>58.820255000000003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22.544509999999999</v>
      </c>
      <c r="B6">
        <f>BB2</f>
        <v>6.6952943999999999</v>
      </c>
      <c r="C6">
        <f>BC2</f>
        <v>8.1312475000000006</v>
      </c>
      <c r="D6">
        <f>BD2</f>
        <v>7.7018494999999998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3" sqref="K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20450</v>
      </c>
      <c r="C2" s="56">
        <f ca="1">YEAR(TODAY())-YEAR(B2)+IF(TODAY()&gt;=DATE(YEAR(TODAY()),MONTH(B2),DAY(B2)),0,-1)</f>
        <v>65</v>
      </c>
      <c r="E2" s="52">
        <v>161.5</v>
      </c>
      <c r="F2" s="53" t="s">
        <v>275</v>
      </c>
      <c r="G2" s="52">
        <v>64.7</v>
      </c>
      <c r="H2" s="51" t="s">
        <v>40</v>
      </c>
      <c r="I2" s="72">
        <f>ROUND(G3/E3^2,1)</f>
        <v>24.8</v>
      </c>
    </row>
    <row r="3" spans="1:9" x14ac:dyDescent="0.3">
      <c r="E3" s="51">
        <f>E2/100</f>
        <v>1.615</v>
      </c>
      <c r="F3" s="51" t="s">
        <v>39</v>
      </c>
      <c r="G3" s="51">
        <f>G2</f>
        <v>64.7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O40" sqref="O40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손인호, ID : H1900699)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14:48:34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161.5</v>
      </c>
      <c r="L12" s="129"/>
      <c r="M12" s="122">
        <f>'개인정보 및 신체계측 입력'!G2</f>
        <v>64.7</v>
      </c>
      <c r="N12" s="123"/>
      <c r="O12" s="118" t="s">
        <v>270</v>
      </c>
      <c r="P12" s="112"/>
      <c r="Q12" s="115">
        <f>'개인정보 및 신체계측 입력'!I2</f>
        <v>24.8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손인호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70.688000000000002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9.5289999999999999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19.782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8.1</v>
      </c>
      <c r="L72" s="36" t="s">
        <v>52</v>
      </c>
      <c r="M72" s="36">
        <f>ROUND('DRIs DATA'!K8,1)</f>
        <v>2.2000000000000002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33.74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45.88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26.41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67.34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28.87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129.56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75.64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2021-08-10T05:51:27Z</dcterms:modified>
</cp:coreProperties>
</file>