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<sst xmlns="http://schemas.openxmlformats.org/spreadsheetml/2006/main" count="692" uniqueCount="337">
  <si>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</si>
  <si>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</si>
  <si>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</si>
  <si>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</si>
  <si>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</si>
  <si>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</si>
  <si>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</si>
  <si>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</si>
  <si>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</si>
  <si>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</si>
  <si>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</si>
  <si>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</si>
  <si>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</si>
  <si>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</si>
  <si>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</si>
  <si>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</si>
  <si>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</si>
  <si>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</si>
  <si>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</si>
  <si>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</si>
  <si>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</si>
  <si>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</si>
  <si>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</si>
  <si>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</si>
  <si>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</si>
  <si>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</si>
  <si>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</si>
  <si>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</si>
  <si>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</si>
  <si>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</si>
  <si>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</si>
  <si>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</si>
  <si>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</si>
  <si>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</si>
  <si>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</si>
  <si>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</si>
  <si>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</si>
  <si>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</si>
  <si>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</si>
  <si>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</si>
  <si>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</si>
  <si>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</si>
  <si>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</si>
  <si>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</si>
  <si>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</si>
  <si>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</si>
  <si>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</si>
  <si>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</si>
  <si>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</si>
  <si>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</si>
  <si>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</si>
  <si>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</si>
  <si>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</si>
  <si>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</si>
  <si>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</si>
  <si>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</si>
  <si>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</si>
  <si>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</si>
  <si>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</si>
  <si>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</si>
  <si>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</si>
  <si>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</si>
  <si>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</si>
  <si>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</si>
  <si>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</si>
  <si>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</si>
  <si>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</si>
  <si>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</si>
  <si>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</si>
  <si>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</si>
  <si>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</si>
  <si>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</si>
  <si>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</si>
  <si>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</si>
  <si>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</si>
  <si>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</si>
  <si>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</si>
  <si>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</si>
  <si>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</si>
  <si>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</si>
  <si>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</si>
  <si>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</si>
  <si>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</si>
  <si>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</si>
  <si>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</si>
  <si>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</si>
  <si>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</si>
  <si>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</si>
  <si>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</si>
  <si>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</si>
  <si>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</si>
  <si>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</si>
  <si>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</si>
  <si>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</si>
  <si>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</si>
  <si>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</si>
  <si>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</si>
  <si>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</si>
  <si>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</si>
  <si>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</si>
  <si>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</si>
  <si>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</si>
  <si>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</si>
  <si>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</si>
  <si>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</si>
  <si>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</si>
  <si>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</si>
  <si>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</si>
  <si>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</si>
  <si>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</si>
  <si>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</si>
  <si>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</si>
  <si>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</si>
  <si>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</si>
  <si>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</si>
  <si>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</si>
  <si>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</si>
  <si>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</si>
  <si>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</si>
  <si>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</si>
  <si>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</si>
  <si>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</si>
  <si>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</si>
  <si>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</si>
  <si>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</si>
  <si>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</si>
  <si>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</si>
  <si>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</si>
  <si>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</si>
  <si>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</si>
  <si>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</si>
  <si>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</si>
  <si>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</si>
  <si>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</si>
  <si>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</si>
  <si>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</si>
  <si>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</si>
  <si>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</si>
  <si>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</si>
  <si>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</si>
  <si>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</si>
  <si>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</si>
  <si>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</si>
  <si>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</si>
  <si>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</si>
  <si>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</si>
  <si>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</si>
  <si>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</si>
  <si>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</si>
  <si>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</si>
  <si>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</si>
  <si>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</si>
  <si>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</si>
  <si>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</si>
  <si>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</si>
  <si>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</si>
  <si>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</si>
  <si>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</si>
  <si>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</si>
  <si>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</si>
  <si>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</si>
  <si>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</si>
  <si>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</si>
  <si>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</si>
  <si>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</si>
  <si>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</si>
  <si>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</si>
  <si>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</si>
  <si>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</si>
  <si>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</si>
  <si>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</si>
  <si>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</si>
  <si>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</si>
  <si>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</si>
  <si>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</si>
  <si>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</si>
  <si>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</si>
  <si>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</si>
  <si>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</si>
  <si>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</si>
  <si>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</si>
  <si>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</si>
  <si>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</si>
  <si>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</si>
  <si>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</si>
  <si>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</si>
  <si>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</si>
  <si>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</si>
  <si>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</si>
  <si>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</si>
  <si>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</si>
  <si>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</si>
  <si>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</si>
  <si>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</si>
  <si>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</si>
  <si>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</si>
  <si>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</si>
  <si>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</si>
  <si>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</si>
  <si>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</si>
  <si>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</si>
  <si>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</si>
  <si>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</si>
  <si>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</si>
  <si>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</si>
  <si>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</si>
  <si>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</si>
  <si>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</si>
  <si>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</si>
  <si>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</si>
  <si>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</si>
  <si>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</si>
  <si>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</si>
  <si>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</si>
  <si>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</si>
  <si>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</si>
  <si>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</si>
  <si>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</si>
  <si>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</si>
  <si>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</si>
  <si>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</si>
  <si>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</si>
  <si>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</si>
  <si>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</si>
  <si>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</si>
  <si>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</si>
  <si>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</si>
  <si>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</si>
  <si>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</si>
  <si>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</si>
  <si>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</si>
  <si>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</si>
  <si>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</si>
  <si>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</si>
  <si>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</si>
  <si>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</si>
  <si>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</si>
  <si>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</si>
  <si>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</si>
  <si>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</si>
  <si>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</si>
  <si>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</si>
  <si>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</si>
  <si>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</si>
  <si>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</si>
  <si>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</si>
  <si>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</si>
  <si>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</si>
  <si>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</si>
  <si>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</si>
  <si>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</si>
  <si>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</si>
  <si>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</si>
  <si>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</si>
  <si>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</si>
  <si>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</si>
  <si>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</si>
  <si>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</si>
  <si>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</si>
  <si>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</si>
  <si>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</si>
  <si>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</si>
  <si>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</si>
  <si>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</si>
  <si>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</si>
  <si>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</si>
  <si>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</si>
  <si>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</si>
  <si>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</si>
  <si>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</si>
  <si>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</si>
  <si>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</si>
  <si>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</si>
  <si>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</si>
  <si>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</si>
  <si>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</si>
  <si>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열량영양소</t>
    <phoneticPr fontId="1" type="noConversion"/>
  </si>
  <si>
    <t>권장섭취량</t>
    <phoneticPr fontId="1" type="noConversion"/>
  </si>
  <si>
    <t>엽산</t>
    <phoneticPr fontId="1" type="noConversion"/>
  </si>
  <si>
    <t>출력시각</t>
    <phoneticPr fontId="1" type="noConversion"/>
  </si>
  <si>
    <t>상한섭취량</t>
    <phoneticPr fontId="1" type="noConversion"/>
  </si>
  <si>
    <t>비타민B12</t>
    <phoneticPr fontId="1" type="noConversion"/>
  </si>
  <si>
    <t>비오틴</t>
    <phoneticPr fontId="1" type="noConversion"/>
  </si>
  <si>
    <t>셀레늄</t>
    <phoneticPr fontId="1" type="noConversion"/>
  </si>
  <si>
    <t>적정비율(최소)</t>
    <phoneticPr fontId="1" type="noConversion"/>
  </si>
  <si>
    <t>염소</t>
    <phoneticPr fontId="1" type="noConversion"/>
  </si>
  <si>
    <t>에너지(kcal)</t>
    <phoneticPr fontId="1" type="noConversion"/>
  </si>
  <si>
    <t>지용성 비타민</t>
    <phoneticPr fontId="1" type="noConversion"/>
  </si>
  <si>
    <t>티아민</t>
    <phoneticPr fontId="1" type="noConversion"/>
  </si>
  <si>
    <t>엽산(μg DFE/일)</t>
    <phoneticPr fontId="1" type="noConversion"/>
  </si>
  <si>
    <t>불소</t>
    <phoneticPr fontId="1" type="noConversion"/>
  </si>
  <si>
    <t>몰리브덴</t>
    <phoneticPr fontId="1" type="noConversion"/>
  </si>
  <si>
    <t>크롬(ug/일)</t>
    <phoneticPr fontId="1" type="noConversion"/>
  </si>
  <si>
    <t>다량영양소</t>
    <phoneticPr fontId="1" type="noConversion"/>
  </si>
  <si>
    <t>평균필요량</t>
    <phoneticPr fontId="1" type="noConversion"/>
  </si>
  <si>
    <t>단백질(g/일)</t>
    <phoneticPr fontId="1" type="noConversion"/>
  </si>
  <si>
    <t>구리(ug/일)</t>
    <phoneticPr fontId="1" type="noConversion"/>
  </si>
  <si>
    <t>몰리브덴(ug/일)</t>
    <phoneticPr fontId="1" type="noConversion"/>
  </si>
  <si>
    <t>정보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</si>
  <si>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</si>
  <si>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</si>
  <si>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</si>
  <si>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</si>
  <si>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</si>
  <si>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충분섭취량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</si>
  <si>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</si>
  <si>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</si>
  <si>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</si>
  <si>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리보플라빈</t>
    <phoneticPr fontId="1" type="noConversion"/>
  </si>
  <si>
    <t>다량 무기질</t>
    <phoneticPr fontId="1" type="noConversion"/>
  </si>
  <si>
    <t>아연</t>
    <phoneticPr fontId="1" type="noConversion"/>
  </si>
  <si>
    <t>구리</t>
    <phoneticPr fontId="1" type="noConversion"/>
  </si>
  <si>
    <t>요오드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</si>
  <si>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</si>
  <si>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</si>
  <si>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</si>
  <si>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니아신</t>
    <phoneticPr fontId="1" type="noConversion"/>
  </si>
  <si>
    <t>판토텐산</t>
    <phoneticPr fontId="1" type="noConversion"/>
  </si>
  <si>
    <t>필요추정량</t>
    <phoneticPr fontId="1" type="noConversion"/>
  </si>
  <si>
    <t>지방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</si>
  <si>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</si>
  <si>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</si>
  <si>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</si>
  <si>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</si>
  <si>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비타민B6</t>
    <phoneticPr fontId="1" type="noConversion"/>
  </si>
  <si>
    <t>인</t>
    <phoneticPr fontId="1" type="noConversion"/>
  </si>
  <si>
    <t>칼륨</t>
    <phoneticPr fontId="1" type="noConversion"/>
  </si>
  <si>
    <t>마그네슘</t>
    <phoneticPr fontId="1" type="noConversion"/>
  </si>
  <si>
    <t>(설문지 : FFQ 95문항 설문지, 사용자 : 김아름, ID : H1900700)</t>
  </si>
  <si>
    <t>2021년 08월 10일 14:52:04</t>
  </si>
  <si>
    <t>미량 무기질</t>
    <phoneticPr fontId="1" type="noConversion"/>
  </si>
  <si>
    <t>철</t>
    <phoneticPr fontId="1" type="noConversion"/>
  </si>
  <si>
    <t>망간</t>
    <phoneticPr fontId="1" type="noConversion"/>
  </si>
  <si>
    <t>크롬</t>
    <phoneticPr fontId="1" type="noConversion"/>
  </si>
  <si>
    <t>H1900700</t>
  </si>
  <si>
    <t>김아름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</si>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</sst>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79.690674000000001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930032"/>
        <c:axId val="262931208"/>
      </c:barChart>
      <c:catAx>
        <c:axId val="26293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931208"/>
        <c:crosses val="autoZero"/>
        <c:auto val="1"/>
        <c:lblAlgn val="ctr"/>
        <c:lblOffset val="100"/>
        <c:noMultiLvlLbl val="0"/>
      </c:catAx>
      <c:valAx>
        <c:axId val="262931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93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3.4105268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8261712"/>
        <c:axId val="108262104"/>
      </c:barChart>
      <c:catAx>
        <c:axId val="10826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262104"/>
        <c:crosses val="autoZero"/>
        <c:auto val="1"/>
        <c:lblAlgn val="ctr"/>
        <c:lblOffset val="100"/>
        <c:noMultiLvlLbl val="0"/>
      </c:catAx>
      <c:valAx>
        <c:axId val="10826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826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1.9987336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8260144"/>
        <c:axId val="108262496"/>
      </c:barChart>
      <c:catAx>
        <c:axId val="10826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262496"/>
        <c:crosses val="autoZero"/>
        <c:auto val="1"/>
        <c:lblAlgn val="ctr"/>
        <c:lblOffset val="100"/>
        <c:noMultiLvlLbl val="0"/>
      </c:catAx>
      <c:valAx>
        <c:axId val="10826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826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1432.1878999999999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8260928"/>
        <c:axId val="108261320"/>
      </c:barChart>
      <c:catAx>
        <c:axId val="10826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261320"/>
        <c:crosses val="autoZero"/>
        <c:auto val="1"/>
        <c:lblAlgn val="ctr"/>
        <c:lblOffset val="100"/>
        <c:noMultiLvlLbl val="0"/>
      </c:catAx>
      <c:valAx>
        <c:axId val="108261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826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3677.4962999999998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8263280"/>
        <c:axId val="264359248"/>
      </c:barChart>
      <c:catAx>
        <c:axId val="10826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359248"/>
        <c:crosses val="autoZero"/>
        <c:auto val="1"/>
        <c:lblAlgn val="ctr"/>
        <c:lblOffset val="100"/>
        <c:noMultiLvlLbl val="0"/>
      </c:catAx>
      <c:valAx>
        <c:axId val="2643592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826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289.63195999999999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360816"/>
        <c:axId val="264360032"/>
      </c:barChart>
      <c:catAx>
        <c:axId val="26436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360032"/>
        <c:crosses val="autoZero"/>
        <c:auto val="1"/>
        <c:lblAlgn val="ctr"/>
        <c:lblOffset val="100"/>
        <c:noMultiLvlLbl val="0"/>
      </c:catAx>
      <c:valAx>
        <c:axId val="264360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36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112.249985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0083072"/>
        <c:axId val="730081896"/>
      </c:barChart>
      <c:catAx>
        <c:axId val="73008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0081896"/>
        <c:crosses val="autoZero"/>
        <c:auto val="1"/>
        <c:lblAlgn val="ctr"/>
        <c:lblOffset val="100"/>
        <c:noMultiLvlLbl val="0"/>
      </c:catAx>
      <c:valAx>
        <c:axId val="730081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008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10.737477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0082680"/>
        <c:axId val="730081112"/>
      </c:barChart>
      <c:catAx>
        <c:axId val="730082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0081112"/>
        <c:crosses val="autoZero"/>
        <c:auto val="1"/>
        <c:lblAlgn val="ctr"/>
        <c:lblOffset val="100"/>
        <c:noMultiLvlLbl val="0"/>
      </c:catAx>
      <c:valAx>
        <c:axId val="730081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0082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725.87009999999998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0083856"/>
        <c:axId val="730081504"/>
      </c:barChart>
      <c:catAx>
        <c:axId val="73008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0081504"/>
        <c:crosses val="autoZero"/>
        <c:auto val="1"/>
        <c:lblAlgn val="ctr"/>
        <c:lblOffset val="100"/>
        <c:noMultiLvlLbl val="0"/>
      </c:catAx>
      <c:valAx>
        <c:axId val="7300815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008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7.9711870000000004E-2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0080720"/>
        <c:axId val="633442664"/>
      </c:barChart>
      <c:catAx>
        <c:axId val="73008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442664"/>
        <c:crosses val="autoZero"/>
        <c:auto val="1"/>
        <c:lblAlgn val="ctr"/>
        <c:lblOffset val="100"/>
        <c:noMultiLvlLbl val="0"/>
      </c:catAx>
      <c:valAx>
        <c:axId val="633442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008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2.7361314000000001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439528"/>
        <c:axId val="633443056"/>
      </c:barChart>
      <c:catAx>
        <c:axId val="63343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443056"/>
        <c:crosses val="autoZero"/>
        <c:auto val="1"/>
        <c:lblAlgn val="ctr"/>
        <c:lblOffset val="100"/>
        <c:noMultiLvlLbl val="0"/>
      </c:catAx>
      <c:valAx>
        <c:axId val="633443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43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26.701725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931600"/>
        <c:axId val="262931992"/>
      </c:barChart>
      <c:catAx>
        <c:axId val="26293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931992"/>
        <c:crosses val="autoZero"/>
        <c:auto val="1"/>
        <c:lblAlgn val="ctr"/>
        <c:lblOffset val="100"/>
        <c:noMultiLvlLbl val="0"/>
      </c:catAx>
      <c:valAx>
        <c:axId val="262931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93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218.23204000000001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440704"/>
        <c:axId val="633441880"/>
      </c:barChart>
      <c:catAx>
        <c:axId val="63344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441880"/>
        <c:crosses val="autoZero"/>
        <c:auto val="1"/>
        <c:lblAlgn val="ctr"/>
        <c:lblOffset val="100"/>
        <c:noMultiLvlLbl val="0"/>
      </c:catAx>
      <c:valAx>
        <c:axId val="633441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90.213970000000003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441096"/>
        <c:axId val="633441488"/>
      </c:barChart>
      <c:catAx>
        <c:axId val="633441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441488"/>
        <c:crosses val="autoZero"/>
        <c:auto val="1"/>
        <c:lblAlgn val="ctr"/>
        <c:lblOffset val="100"/>
        <c:noMultiLvlLbl val="0"/>
      </c:catAx>
      <c:valAx>
        <c:axId val="63344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441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5.5110000000000001</c:v>
                </c:pt>
                <c:pt idx="1">
                  <c:v>13.340999999999999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245256"/>
        <c:axId val="41247608"/>
      </c:barChart>
      <c:catAx>
        <c:axId val="41245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47608"/>
        <c:crosses val="autoZero"/>
        <c:auto val="1"/>
        <c:lblAlgn val="ctr"/>
        <c:lblOffset val="100"/>
        <c:noMultiLvlLbl val="0"/>
      </c:catAx>
      <c:valAx>
        <c:axId val="41247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45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15.711302</c:v>
                </c:pt>
                <c:pt idx="1">
                  <c:v>16.364885000000001</c:v>
                </c:pt>
                <c:pt idx="2">
                  <c:v>14.196059999999999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728.43859999999995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44864"/>
        <c:axId val="41245648"/>
      </c:barChart>
      <c:catAx>
        <c:axId val="4124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45648"/>
        <c:crosses val="autoZero"/>
        <c:auto val="1"/>
        <c:lblAlgn val="ctr"/>
        <c:lblOffset val="100"/>
        <c:noMultiLvlLbl val="0"/>
      </c:catAx>
      <c:valAx>
        <c:axId val="41245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4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24.902163999999999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46824"/>
        <c:axId val="41247216"/>
      </c:barChart>
      <c:catAx>
        <c:axId val="4124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47216"/>
        <c:crosses val="autoZero"/>
        <c:auto val="1"/>
        <c:lblAlgn val="ctr"/>
        <c:lblOffset val="100"/>
        <c:noMultiLvlLbl val="0"/>
      </c:catAx>
      <c:valAx>
        <c:axId val="4124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4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73.224999999999994</c:v>
                </c:pt>
                <c:pt idx="1">
                  <c:v>11.817</c:v>
                </c:pt>
                <c:pt idx="2">
                  <c:v>14.958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94531472"/>
        <c:axId val="794534216"/>
      </c:barChart>
      <c:catAx>
        <c:axId val="79453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4534216"/>
        <c:crosses val="autoZero"/>
        <c:auto val="1"/>
        <c:lblAlgn val="ctr"/>
        <c:lblOffset val="100"/>
        <c:noMultiLvlLbl val="0"/>
      </c:catAx>
      <c:valAx>
        <c:axId val="79453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453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2541.0446999999999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4533040"/>
        <c:axId val="794532256"/>
      </c:barChart>
      <c:catAx>
        <c:axId val="79453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4532256"/>
        <c:crosses val="autoZero"/>
        <c:auto val="1"/>
        <c:lblAlgn val="ctr"/>
        <c:lblOffset val="100"/>
        <c:noMultiLvlLbl val="0"/>
      </c:catAx>
      <c:valAx>
        <c:axId val="794532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453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111.19021600000001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4533824"/>
        <c:axId val="794531864"/>
      </c:barChart>
      <c:catAx>
        <c:axId val="79453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4531864"/>
        <c:crosses val="autoZero"/>
        <c:auto val="1"/>
        <c:lblAlgn val="ctr"/>
        <c:lblOffset val="100"/>
        <c:noMultiLvlLbl val="0"/>
      </c:catAx>
      <c:valAx>
        <c:axId val="794531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453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752.94135000000006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79008"/>
        <c:axId val="523479792"/>
      </c:barChart>
      <c:catAx>
        <c:axId val="52347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79792"/>
        <c:crosses val="autoZero"/>
        <c:auto val="1"/>
        <c:lblAlgn val="ctr"/>
        <c:lblOffset val="100"/>
        <c:noMultiLvlLbl val="0"/>
      </c:catAx>
      <c:valAx>
        <c:axId val="523479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7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4.3330975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932776"/>
        <c:axId val="262934344"/>
      </c:barChart>
      <c:catAx>
        <c:axId val="26293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934344"/>
        <c:crosses val="autoZero"/>
        <c:auto val="1"/>
        <c:lblAlgn val="ctr"/>
        <c:lblOffset val="100"/>
        <c:noMultiLvlLbl val="0"/>
      </c:catAx>
      <c:valAx>
        <c:axId val="262934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93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7260.6149999999998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80576"/>
        <c:axId val="523478616"/>
      </c:barChart>
      <c:catAx>
        <c:axId val="52348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78616"/>
        <c:crosses val="autoZero"/>
        <c:auto val="1"/>
        <c:lblAlgn val="ctr"/>
        <c:lblOffset val="100"/>
        <c:noMultiLvlLbl val="0"/>
      </c:catAx>
      <c:valAx>
        <c:axId val="52347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8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16.496155000000002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80184"/>
        <c:axId val="523481752"/>
      </c:barChart>
      <c:catAx>
        <c:axId val="52348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81752"/>
        <c:crosses val="autoZero"/>
        <c:auto val="1"/>
        <c:lblAlgn val="ctr"/>
        <c:lblOffset val="100"/>
        <c:noMultiLvlLbl val="0"/>
      </c:catAx>
      <c:valAx>
        <c:axId val="523481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8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1.7602328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79400"/>
        <c:axId val="505784608"/>
      </c:barChart>
      <c:catAx>
        <c:axId val="52347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784608"/>
        <c:crosses val="autoZero"/>
        <c:auto val="1"/>
        <c:lblAlgn val="ctr"/>
        <c:lblOffset val="100"/>
        <c:noMultiLvlLbl val="0"/>
      </c:catAx>
      <c:valAx>
        <c:axId val="505784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7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293.54647999999997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936304"/>
        <c:axId val="262933168"/>
      </c:barChart>
      <c:catAx>
        <c:axId val="26293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933168"/>
        <c:crosses val="autoZero"/>
        <c:auto val="1"/>
        <c:lblAlgn val="ctr"/>
        <c:lblOffset val="100"/>
        <c:noMultiLvlLbl val="0"/>
      </c:catAx>
      <c:valAx>
        <c:axId val="262933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93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1.9989706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935128"/>
        <c:axId val="262935520"/>
      </c:barChart>
      <c:catAx>
        <c:axId val="26293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935520"/>
        <c:crosses val="autoZero"/>
        <c:auto val="1"/>
        <c:lblAlgn val="ctr"/>
        <c:lblOffset val="100"/>
        <c:noMultiLvlLbl val="0"/>
      </c:catAx>
      <c:valAx>
        <c:axId val="262935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935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18.908764000000001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937088"/>
        <c:axId val="262937480"/>
      </c:barChart>
      <c:catAx>
        <c:axId val="26293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937480"/>
        <c:crosses val="autoZero"/>
        <c:auto val="1"/>
        <c:lblAlgn val="ctr"/>
        <c:lblOffset val="100"/>
        <c:noMultiLvlLbl val="0"/>
      </c:catAx>
      <c:valAx>
        <c:axId val="262937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93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1.7602328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1544120"/>
        <c:axId val="641545296"/>
      </c:barChart>
      <c:catAx>
        <c:axId val="64154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545296"/>
        <c:crosses val="autoZero"/>
        <c:auto val="1"/>
        <c:lblAlgn val="ctr"/>
        <c:lblOffset val="100"/>
        <c:noMultiLvlLbl val="0"/>
      </c:catAx>
      <c:valAx>
        <c:axId val="641545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154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636.4298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1546864"/>
        <c:axId val="641544512"/>
      </c:barChart>
      <c:catAx>
        <c:axId val="64154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544512"/>
        <c:crosses val="autoZero"/>
        <c:auto val="1"/>
        <c:lblAlgn val="ctr"/>
        <c:lblOffset val="100"/>
        <c:noMultiLvlLbl val="0"/>
      </c:catAx>
      <c:valAx>
        <c:axId val="64154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154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8.654242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1544904"/>
        <c:axId val="641546080"/>
      </c:barChart>
      <c:catAx>
        <c:axId val="64154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546080"/>
        <c:crosses val="autoZero"/>
        <c:auto val="1"/>
        <c:lblAlgn val="ctr"/>
        <c:lblOffset val="100"/>
        <c:noMultiLvlLbl val="0"/>
      </c:catAx>
      <c:valAx>
        <c:axId val="641546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154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김아름, ID : H1900700)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10일 14:52:04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1900</v>
      </c>
      <c r="C6" s="59">
        <f>'DRIs DATA 입력'!C6</f>
        <v>2541.0446999999999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79.690674000000001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26.701725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73.224999999999994</v>
      </c>
      <c r="G8" s="59">
        <f>'DRIs DATA 입력'!G8</f>
        <v>11.817</v>
      </c>
      <c r="H8" s="59">
        <f>'DRIs DATA 입력'!H8</f>
        <v>14.958</v>
      </c>
      <c r="I8" s="46"/>
      <c r="J8" s="59" t="s">
        <v>215</v>
      </c>
      <c r="K8" s="59">
        <f>'DRIs DATA 입력'!K8</f>
        <v>5.5110000000000001</v>
      </c>
      <c r="L8" s="59">
        <f>'DRIs DATA 입력'!L8</f>
        <v>13.340999999999999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728.43859999999995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24.902163999999999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4.3330975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293.54647999999997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111.19021600000001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3.3427056999999998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1.9989706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18.908764000000001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1.7602328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636.4298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8.654242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3.4105268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1.9987336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752.94135000000006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1432.1878999999999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7260.6149999999998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3677.4962999999998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289.63195999999999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112.249985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16.496155000000002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10.737477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725.87009999999998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7.9711870000000004E-2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2.7361314000000001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218.23204000000001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90.213970000000003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5" sqref="J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5" customHeight="1" x14ac:dyDescent="0.3">
      <c r="A1" s="62" t="s">
        <v>298</v>
      </c>
      <c r="B1" s="61" t="s">
        <v>328</v>
      </c>
      <c r="G1" s="62" t="s">
        <v>279</v>
      </c>
      <c r="H1" s="61" t="s">
        <v>329</v>
      </c>
    </row>
    <row r="3" spans="1:27" x14ac:dyDescent="0.3">
      <c r="A3" s="68" t="s">
        <v>293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286</v>
      </c>
      <c r="B4" s="67"/>
      <c r="C4" s="67"/>
      <c r="E4" s="69" t="s">
        <v>276</v>
      </c>
      <c r="F4" s="70"/>
      <c r="G4" s="70"/>
      <c r="H4" s="71"/>
      <c r="J4" s="69" t="s">
        <v>299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300</v>
      </c>
      <c r="V4" s="67"/>
      <c r="W4" s="67"/>
      <c r="X4" s="67"/>
      <c r="Y4" s="67"/>
      <c r="Z4" s="67"/>
    </row>
    <row r="5" spans="1:27" x14ac:dyDescent="0.3">
      <c r="A5" s="65"/>
      <c r="B5" s="65" t="s">
        <v>318</v>
      </c>
      <c r="C5" s="65" t="s">
        <v>301</v>
      </c>
      <c r="E5" s="65"/>
      <c r="F5" s="65" t="s">
        <v>49</v>
      </c>
      <c r="G5" s="65" t="s">
        <v>319</v>
      </c>
      <c r="H5" s="65" t="s">
        <v>45</v>
      </c>
      <c r="J5" s="65"/>
      <c r="K5" s="65" t="s">
        <v>302</v>
      </c>
      <c r="L5" s="65" t="s">
        <v>303</v>
      </c>
      <c r="N5" s="65"/>
      <c r="O5" s="65" t="s">
        <v>294</v>
      </c>
      <c r="P5" s="65" t="s">
        <v>277</v>
      </c>
      <c r="Q5" s="65" t="s">
        <v>304</v>
      </c>
      <c r="R5" s="65" t="s">
        <v>280</v>
      </c>
      <c r="S5" s="65" t="s">
        <v>301</v>
      </c>
      <c r="U5" s="65"/>
      <c r="V5" s="65" t="s">
        <v>294</v>
      </c>
      <c r="W5" s="65" t="s">
        <v>277</v>
      </c>
      <c r="X5" s="65" t="s">
        <v>304</v>
      </c>
      <c r="Y5" s="65" t="s">
        <v>280</v>
      </c>
      <c r="Z5" s="65" t="s">
        <v>301</v>
      </c>
    </row>
    <row r="6" spans="1:27" x14ac:dyDescent="0.3">
      <c r="A6" s="65" t="s">
        <v>286</v>
      </c>
      <c r="B6" s="65">
        <v>1900</v>
      </c>
      <c r="C6" s="65">
        <v>2541.0446999999999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295</v>
      </c>
      <c r="O6" s="65">
        <v>40</v>
      </c>
      <c r="P6" s="65">
        <v>50</v>
      </c>
      <c r="Q6" s="65">
        <v>0</v>
      </c>
      <c r="R6" s="65">
        <v>0</v>
      </c>
      <c r="S6" s="65">
        <v>79.690674000000001</v>
      </c>
      <c r="U6" s="65" t="s">
        <v>305</v>
      </c>
      <c r="V6" s="65">
        <v>0</v>
      </c>
      <c r="W6" s="65">
        <v>0</v>
      </c>
      <c r="X6" s="65">
        <v>20</v>
      </c>
      <c r="Y6" s="65">
        <v>0</v>
      </c>
      <c r="Z6" s="65">
        <v>26.701725</v>
      </c>
    </row>
    <row r="7" spans="1:27" x14ac:dyDescent="0.3">
      <c r="E7" s="65" t="s">
        <v>306</v>
      </c>
      <c r="F7" s="65">
        <v>65</v>
      </c>
      <c r="G7" s="65">
        <v>30</v>
      </c>
      <c r="H7" s="65">
        <v>20</v>
      </c>
      <c r="J7" s="65" t="s">
        <v>306</v>
      </c>
      <c r="K7" s="65">
        <v>1</v>
      </c>
      <c r="L7" s="65">
        <v>10</v>
      </c>
    </row>
    <row r="8" spans="1:27" x14ac:dyDescent="0.3">
      <c r="E8" s="65" t="s">
        <v>307</v>
      </c>
      <c r="F8" s="65">
        <v>73.224999999999994</v>
      </c>
      <c r="G8" s="65">
        <v>11.817</v>
      </c>
      <c r="H8" s="65">
        <v>14.958</v>
      </c>
      <c r="J8" s="65" t="s">
        <v>307</v>
      </c>
      <c r="K8" s="65">
        <v>5.5110000000000001</v>
      </c>
      <c r="L8" s="65">
        <v>13.340999999999999</v>
      </c>
    </row>
    <row r="13" spans="1:27" x14ac:dyDescent="0.3">
      <c r="A13" s="66" t="s">
        <v>287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313</v>
      </c>
      <c r="B14" s="67"/>
      <c r="C14" s="67"/>
      <c r="D14" s="67"/>
      <c r="E14" s="67"/>
      <c r="F14" s="67"/>
      <c r="H14" s="67" t="s">
        <v>320</v>
      </c>
      <c r="I14" s="67"/>
      <c r="J14" s="67"/>
      <c r="K14" s="67"/>
      <c r="L14" s="67"/>
      <c r="M14" s="67"/>
      <c r="O14" s="67" t="s">
        <v>314</v>
      </c>
      <c r="P14" s="67"/>
      <c r="Q14" s="67"/>
      <c r="R14" s="67"/>
      <c r="S14" s="67"/>
      <c r="T14" s="67"/>
      <c r="V14" s="67" t="s">
        <v>315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294</v>
      </c>
      <c r="C15" s="65" t="s">
        <v>277</v>
      </c>
      <c r="D15" s="65" t="s">
        <v>304</v>
      </c>
      <c r="E15" s="65" t="s">
        <v>280</v>
      </c>
      <c r="F15" s="65" t="s">
        <v>301</v>
      </c>
      <c r="H15" s="65"/>
      <c r="I15" s="65" t="s">
        <v>294</v>
      </c>
      <c r="J15" s="65" t="s">
        <v>277</v>
      </c>
      <c r="K15" s="65" t="s">
        <v>304</v>
      </c>
      <c r="L15" s="65" t="s">
        <v>280</v>
      </c>
      <c r="M15" s="65" t="s">
        <v>301</v>
      </c>
      <c r="O15" s="65"/>
      <c r="P15" s="65" t="s">
        <v>294</v>
      </c>
      <c r="Q15" s="65" t="s">
        <v>277</v>
      </c>
      <c r="R15" s="65" t="s">
        <v>304</v>
      </c>
      <c r="S15" s="65" t="s">
        <v>280</v>
      </c>
      <c r="T15" s="65" t="s">
        <v>301</v>
      </c>
      <c r="V15" s="65"/>
      <c r="W15" s="65" t="s">
        <v>294</v>
      </c>
      <c r="X15" s="65" t="s">
        <v>277</v>
      </c>
      <c r="Y15" s="65" t="s">
        <v>304</v>
      </c>
      <c r="Z15" s="65" t="s">
        <v>280</v>
      </c>
      <c r="AA15" s="65" t="s">
        <v>301</v>
      </c>
    </row>
    <row r="16" spans="1:27" x14ac:dyDescent="0.3">
      <c r="A16" s="65" t="s">
        <v>321</v>
      </c>
      <c r="B16" s="65">
        <v>450</v>
      </c>
      <c r="C16" s="65">
        <v>650</v>
      </c>
      <c r="D16" s="65">
        <v>0</v>
      </c>
      <c r="E16" s="65">
        <v>3000</v>
      </c>
      <c r="F16" s="65">
        <v>728.43859999999995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24.902163999999999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4.3330975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293.54647999999997</v>
      </c>
    </row>
    <row r="23" spans="1:62" x14ac:dyDescent="0.3">
      <c r="A23" s="66" t="s">
        <v>322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323</v>
      </c>
      <c r="B24" s="67"/>
      <c r="C24" s="67"/>
      <c r="D24" s="67"/>
      <c r="E24" s="67"/>
      <c r="F24" s="67"/>
      <c r="H24" s="67" t="s">
        <v>288</v>
      </c>
      <c r="I24" s="67"/>
      <c r="J24" s="67"/>
      <c r="K24" s="67"/>
      <c r="L24" s="67"/>
      <c r="M24" s="67"/>
      <c r="O24" s="67" t="s">
        <v>308</v>
      </c>
      <c r="P24" s="67"/>
      <c r="Q24" s="67"/>
      <c r="R24" s="67"/>
      <c r="S24" s="67"/>
      <c r="T24" s="67"/>
      <c r="V24" s="67" t="s">
        <v>316</v>
      </c>
      <c r="W24" s="67"/>
      <c r="X24" s="67"/>
      <c r="Y24" s="67"/>
      <c r="Z24" s="67"/>
      <c r="AA24" s="67"/>
      <c r="AC24" s="67" t="s">
        <v>324</v>
      </c>
      <c r="AD24" s="67"/>
      <c r="AE24" s="67"/>
      <c r="AF24" s="67"/>
      <c r="AG24" s="67"/>
      <c r="AH24" s="67"/>
      <c r="AJ24" s="67" t="s">
        <v>278</v>
      </c>
      <c r="AK24" s="67"/>
      <c r="AL24" s="67"/>
      <c r="AM24" s="67"/>
      <c r="AN24" s="67"/>
      <c r="AO24" s="67"/>
      <c r="AQ24" s="67" t="s">
        <v>281</v>
      </c>
      <c r="AR24" s="67"/>
      <c r="AS24" s="67"/>
      <c r="AT24" s="67"/>
      <c r="AU24" s="67"/>
      <c r="AV24" s="67"/>
      <c r="AX24" s="67" t="s">
        <v>317</v>
      </c>
      <c r="AY24" s="67"/>
      <c r="AZ24" s="67"/>
      <c r="BA24" s="67"/>
      <c r="BB24" s="67"/>
      <c r="BC24" s="67"/>
      <c r="BE24" s="67" t="s">
        <v>282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294</v>
      </c>
      <c r="C25" s="65" t="s">
        <v>277</v>
      </c>
      <c r="D25" s="65" t="s">
        <v>304</v>
      </c>
      <c r="E25" s="65" t="s">
        <v>280</v>
      </c>
      <c r="F25" s="65" t="s">
        <v>301</v>
      </c>
      <c r="H25" s="65"/>
      <c r="I25" s="65" t="s">
        <v>294</v>
      </c>
      <c r="J25" s="65" t="s">
        <v>277</v>
      </c>
      <c r="K25" s="65" t="s">
        <v>304</v>
      </c>
      <c r="L25" s="65" t="s">
        <v>280</v>
      </c>
      <c r="M25" s="65" t="s">
        <v>301</v>
      </c>
      <c r="O25" s="65"/>
      <c r="P25" s="65" t="s">
        <v>294</v>
      </c>
      <c r="Q25" s="65" t="s">
        <v>277</v>
      </c>
      <c r="R25" s="65" t="s">
        <v>304</v>
      </c>
      <c r="S25" s="65" t="s">
        <v>280</v>
      </c>
      <c r="T25" s="65" t="s">
        <v>301</v>
      </c>
      <c r="V25" s="65"/>
      <c r="W25" s="65" t="s">
        <v>294</v>
      </c>
      <c r="X25" s="65" t="s">
        <v>277</v>
      </c>
      <c r="Y25" s="65" t="s">
        <v>304</v>
      </c>
      <c r="Z25" s="65" t="s">
        <v>280</v>
      </c>
      <c r="AA25" s="65" t="s">
        <v>301</v>
      </c>
      <c r="AC25" s="65"/>
      <c r="AD25" s="65" t="s">
        <v>294</v>
      </c>
      <c r="AE25" s="65" t="s">
        <v>277</v>
      </c>
      <c r="AF25" s="65" t="s">
        <v>304</v>
      </c>
      <c r="AG25" s="65" t="s">
        <v>280</v>
      </c>
      <c r="AH25" s="65" t="s">
        <v>301</v>
      </c>
      <c r="AJ25" s="65"/>
      <c r="AK25" s="65" t="s">
        <v>294</v>
      </c>
      <c r="AL25" s="65" t="s">
        <v>277</v>
      </c>
      <c r="AM25" s="65" t="s">
        <v>304</v>
      </c>
      <c r="AN25" s="65" t="s">
        <v>280</v>
      </c>
      <c r="AO25" s="65" t="s">
        <v>301</v>
      </c>
      <c r="AQ25" s="65"/>
      <c r="AR25" s="65" t="s">
        <v>294</v>
      </c>
      <c r="AS25" s="65" t="s">
        <v>277</v>
      </c>
      <c r="AT25" s="65" t="s">
        <v>304</v>
      </c>
      <c r="AU25" s="65" t="s">
        <v>280</v>
      </c>
      <c r="AV25" s="65" t="s">
        <v>301</v>
      </c>
      <c r="AX25" s="65"/>
      <c r="AY25" s="65" t="s">
        <v>294</v>
      </c>
      <c r="AZ25" s="65" t="s">
        <v>277</v>
      </c>
      <c r="BA25" s="65" t="s">
        <v>304</v>
      </c>
      <c r="BB25" s="65" t="s">
        <v>280</v>
      </c>
      <c r="BC25" s="65" t="s">
        <v>301</v>
      </c>
      <c r="BE25" s="65"/>
      <c r="BF25" s="65" t="s">
        <v>294</v>
      </c>
      <c r="BG25" s="65" t="s">
        <v>277</v>
      </c>
      <c r="BH25" s="65" t="s">
        <v>304</v>
      </c>
      <c r="BI25" s="65" t="s">
        <v>280</v>
      </c>
      <c r="BJ25" s="65" t="s">
        <v>301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111.19021600000001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3.3427056999999998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1.9989706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18.908764000000001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1.7602328</v>
      </c>
      <c r="AJ26" s="65" t="s">
        <v>289</v>
      </c>
      <c r="AK26" s="65">
        <v>320</v>
      </c>
      <c r="AL26" s="65">
        <v>400</v>
      </c>
      <c r="AM26" s="65">
        <v>0</v>
      </c>
      <c r="AN26" s="65">
        <v>1000</v>
      </c>
      <c r="AO26" s="65">
        <v>636.4298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8.654242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3.4105268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1.9987336</v>
      </c>
    </row>
    <row r="33" spans="1:68" x14ac:dyDescent="0.3">
      <c r="A33" s="66" t="s">
        <v>309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325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326</v>
      </c>
      <c r="W34" s="67"/>
      <c r="X34" s="67"/>
      <c r="Y34" s="67"/>
      <c r="Z34" s="67"/>
      <c r="AA34" s="67"/>
      <c r="AC34" s="67" t="s">
        <v>285</v>
      </c>
      <c r="AD34" s="67"/>
      <c r="AE34" s="67"/>
      <c r="AF34" s="67"/>
      <c r="AG34" s="67"/>
      <c r="AH34" s="67"/>
      <c r="AJ34" s="67" t="s">
        <v>327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294</v>
      </c>
      <c r="C35" s="65" t="s">
        <v>277</v>
      </c>
      <c r="D35" s="65" t="s">
        <v>304</v>
      </c>
      <c r="E35" s="65" t="s">
        <v>280</v>
      </c>
      <c r="F35" s="65" t="s">
        <v>301</v>
      </c>
      <c r="H35" s="65"/>
      <c r="I35" s="65" t="s">
        <v>294</v>
      </c>
      <c r="J35" s="65" t="s">
        <v>277</v>
      </c>
      <c r="K35" s="65" t="s">
        <v>304</v>
      </c>
      <c r="L35" s="65" t="s">
        <v>280</v>
      </c>
      <c r="M35" s="65" t="s">
        <v>301</v>
      </c>
      <c r="O35" s="65"/>
      <c r="P35" s="65" t="s">
        <v>294</v>
      </c>
      <c r="Q35" s="65" t="s">
        <v>277</v>
      </c>
      <c r="R35" s="65" t="s">
        <v>304</v>
      </c>
      <c r="S35" s="65" t="s">
        <v>280</v>
      </c>
      <c r="T35" s="65" t="s">
        <v>301</v>
      </c>
      <c r="V35" s="65"/>
      <c r="W35" s="65" t="s">
        <v>294</v>
      </c>
      <c r="X35" s="65" t="s">
        <v>277</v>
      </c>
      <c r="Y35" s="65" t="s">
        <v>304</v>
      </c>
      <c r="Z35" s="65" t="s">
        <v>280</v>
      </c>
      <c r="AA35" s="65" t="s">
        <v>301</v>
      </c>
      <c r="AC35" s="65"/>
      <c r="AD35" s="65" t="s">
        <v>294</v>
      </c>
      <c r="AE35" s="65" t="s">
        <v>277</v>
      </c>
      <c r="AF35" s="65" t="s">
        <v>304</v>
      </c>
      <c r="AG35" s="65" t="s">
        <v>280</v>
      </c>
      <c r="AH35" s="65" t="s">
        <v>301</v>
      </c>
      <c r="AJ35" s="65"/>
      <c r="AK35" s="65" t="s">
        <v>294</v>
      </c>
      <c r="AL35" s="65" t="s">
        <v>277</v>
      </c>
      <c r="AM35" s="65" t="s">
        <v>304</v>
      </c>
      <c r="AN35" s="65" t="s">
        <v>280</v>
      </c>
      <c r="AO35" s="65" t="s">
        <v>301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752.94135000000006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1432.1878999999999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7260.6149999999998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3677.4962999999998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289.63195999999999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112.249985</v>
      </c>
    </row>
    <row r="43" spans="1:68" x14ac:dyDescent="0.3">
      <c r="A43" s="66" t="s">
        <v>330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331</v>
      </c>
      <c r="B44" s="67"/>
      <c r="C44" s="67"/>
      <c r="D44" s="67"/>
      <c r="E44" s="67"/>
      <c r="F44" s="67"/>
      <c r="H44" s="67" t="s">
        <v>310</v>
      </c>
      <c r="I44" s="67"/>
      <c r="J44" s="67"/>
      <c r="K44" s="67"/>
      <c r="L44" s="67"/>
      <c r="M44" s="67"/>
      <c r="O44" s="67" t="s">
        <v>311</v>
      </c>
      <c r="P44" s="67"/>
      <c r="Q44" s="67"/>
      <c r="R44" s="67"/>
      <c r="S44" s="67"/>
      <c r="T44" s="67"/>
      <c r="V44" s="67" t="s">
        <v>290</v>
      </c>
      <c r="W44" s="67"/>
      <c r="X44" s="67"/>
      <c r="Y44" s="67"/>
      <c r="Z44" s="67"/>
      <c r="AA44" s="67"/>
      <c r="AC44" s="67" t="s">
        <v>332</v>
      </c>
      <c r="AD44" s="67"/>
      <c r="AE44" s="67"/>
      <c r="AF44" s="67"/>
      <c r="AG44" s="67"/>
      <c r="AH44" s="67"/>
      <c r="AJ44" s="67" t="s">
        <v>312</v>
      </c>
      <c r="AK44" s="67"/>
      <c r="AL44" s="67"/>
      <c r="AM44" s="67"/>
      <c r="AN44" s="67"/>
      <c r="AO44" s="67"/>
      <c r="AQ44" s="67" t="s">
        <v>283</v>
      </c>
      <c r="AR44" s="67"/>
      <c r="AS44" s="67"/>
      <c r="AT44" s="67"/>
      <c r="AU44" s="67"/>
      <c r="AV44" s="67"/>
      <c r="AX44" s="67" t="s">
        <v>291</v>
      </c>
      <c r="AY44" s="67"/>
      <c r="AZ44" s="67"/>
      <c r="BA44" s="67"/>
      <c r="BB44" s="67"/>
      <c r="BC44" s="67"/>
      <c r="BE44" s="67" t="s">
        <v>333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294</v>
      </c>
      <c r="C45" s="65" t="s">
        <v>277</v>
      </c>
      <c r="D45" s="65" t="s">
        <v>304</v>
      </c>
      <c r="E45" s="65" t="s">
        <v>280</v>
      </c>
      <c r="F45" s="65" t="s">
        <v>301</v>
      </c>
      <c r="H45" s="65"/>
      <c r="I45" s="65" t="s">
        <v>294</v>
      </c>
      <c r="J45" s="65" t="s">
        <v>277</v>
      </c>
      <c r="K45" s="65" t="s">
        <v>304</v>
      </c>
      <c r="L45" s="65" t="s">
        <v>280</v>
      </c>
      <c r="M45" s="65" t="s">
        <v>301</v>
      </c>
      <c r="O45" s="65"/>
      <c r="P45" s="65" t="s">
        <v>294</v>
      </c>
      <c r="Q45" s="65" t="s">
        <v>277</v>
      </c>
      <c r="R45" s="65" t="s">
        <v>304</v>
      </c>
      <c r="S45" s="65" t="s">
        <v>280</v>
      </c>
      <c r="T45" s="65" t="s">
        <v>301</v>
      </c>
      <c r="V45" s="65"/>
      <c r="W45" s="65" t="s">
        <v>294</v>
      </c>
      <c r="X45" s="65" t="s">
        <v>277</v>
      </c>
      <c r="Y45" s="65" t="s">
        <v>304</v>
      </c>
      <c r="Z45" s="65" t="s">
        <v>280</v>
      </c>
      <c r="AA45" s="65" t="s">
        <v>301</v>
      </c>
      <c r="AC45" s="65"/>
      <c r="AD45" s="65" t="s">
        <v>294</v>
      </c>
      <c r="AE45" s="65" t="s">
        <v>277</v>
      </c>
      <c r="AF45" s="65" t="s">
        <v>304</v>
      </c>
      <c r="AG45" s="65" t="s">
        <v>280</v>
      </c>
      <c r="AH45" s="65" t="s">
        <v>301</v>
      </c>
      <c r="AJ45" s="65"/>
      <c r="AK45" s="65" t="s">
        <v>294</v>
      </c>
      <c r="AL45" s="65" t="s">
        <v>277</v>
      </c>
      <c r="AM45" s="65" t="s">
        <v>304</v>
      </c>
      <c r="AN45" s="65" t="s">
        <v>280</v>
      </c>
      <c r="AO45" s="65" t="s">
        <v>301</v>
      </c>
      <c r="AQ45" s="65"/>
      <c r="AR45" s="65" t="s">
        <v>294</v>
      </c>
      <c r="AS45" s="65" t="s">
        <v>277</v>
      </c>
      <c r="AT45" s="65" t="s">
        <v>304</v>
      </c>
      <c r="AU45" s="65" t="s">
        <v>280</v>
      </c>
      <c r="AV45" s="65" t="s">
        <v>301</v>
      </c>
      <c r="AX45" s="65"/>
      <c r="AY45" s="65" t="s">
        <v>294</v>
      </c>
      <c r="AZ45" s="65" t="s">
        <v>277</v>
      </c>
      <c r="BA45" s="65" t="s">
        <v>304</v>
      </c>
      <c r="BB45" s="65" t="s">
        <v>280</v>
      </c>
      <c r="BC45" s="65" t="s">
        <v>301</v>
      </c>
      <c r="BE45" s="65"/>
      <c r="BF45" s="65" t="s">
        <v>294</v>
      </c>
      <c r="BG45" s="65" t="s">
        <v>277</v>
      </c>
      <c r="BH45" s="65" t="s">
        <v>304</v>
      </c>
      <c r="BI45" s="65" t="s">
        <v>280</v>
      </c>
      <c r="BJ45" s="65" t="s">
        <v>301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16.496155000000002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10.737477</v>
      </c>
      <c r="O46" s="65" t="s">
        <v>296</v>
      </c>
      <c r="P46" s="65">
        <v>600</v>
      </c>
      <c r="Q46" s="65">
        <v>800</v>
      </c>
      <c r="R46" s="65">
        <v>0</v>
      </c>
      <c r="S46" s="65">
        <v>10000</v>
      </c>
      <c r="T46" s="65">
        <v>725.87009999999998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7.9711870000000004E-2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2.7361314000000001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218.23204000000001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90.213970000000003</v>
      </c>
      <c r="AX46" s="65" t="s">
        <v>297</v>
      </c>
      <c r="AY46" s="65"/>
      <c r="AZ46" s="65"/>
      <c r="BA46" s="65"/>
      <c r="BB46" s="65"/>
      <c r="BC46" s="65"/>
      <c r="BE46" s="65" t="s">
        <v>292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9" sqref="J2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32</v>
      </c>
      <c r="E2" s="61">
        <v>2541.0446999999999</v>
      </c>
      <c r="F2" s="61">
        <v>390.12628000000001</v>
      </c>
      <c r="G2" s="61">
        <v>62.959144999999999</v>
      </c>
      <c r="H2" s="61">
        <v>31.889759999999999</v>
      </c>
      <c r="I2" s="61">
        <v>31.069383999999999</v>
      </c>
      <c r="J2" s="61">
        <v>79.690674000000001</v>
      </c>
      <c r="K2" s="61">
        <v>31.899077999999999</v>
      </c>
      <c r="L2" s="61">
        <v>47.791595000000001</v>
      </c>
      <c r="M2" s="61">
        <v>26.701725</v>
      </c>
      <c r="N2" s="61">
        <v>2.4854387999999998</v>
      </c>
      <c r="O2" s="61">
        <v>14.257114</v>
      </c>
      <c r="P2" s="61">
        <v>2075.7420000000002</v>
      </c>
      <c r="Q2" s="61">
        <v>31.700157000000001</v>
      </c>
      <c r="R2" s="61">
        <v>728.43859999999995</v>
      </c>
      <c r="S2" s="61">
        <v>184.6336</v>
      </c>
      <c r="T2" s="61">
        <v>6525.6589999999997</v>
      </c>
      <c r="U2" s="61">
        <v>4.3330975</v>
      </c>
      <c r="V2" s="61">
        <v>24.902163999999999</v>
      </c>
      <c r="W2" s="61">
        <v>293.54647999999997</v>
      </c>
      <c r="X2" s="61">
        <v>111.19021600000001</v>
      </c>
      <c r="Y2" s="61">
        <v>3.3427056999999998</v>
      </c>
      <c r="Z2" s="61">
        <v>1.9989706</v>
      </c>
      <c r="AA2" s="61">
        <v>18.908764000000001</v>
      </c>
      <c r="AB2" s="61">
        <v>1.7602328</v>
      </c>
      <c r="AC2" s="61">
        <v>636.4298</v>
      </c>
      <c r="AD2" s="61">
        <v>8.654242</v>
      </c>
      <c r="AE2" s="61">
        <v>3.4105268</v>
      </c>
      <c r="AF2" s="61">
        <v>1.9987336</v>
      </c>
      <c r="AG2" s="61">
        <v>752.94135000000006</v>
      </c>
      <c r="AH2" s="61">
        <v>367.392</v>
      </c>
      <c r="AI2" s="61">
        <v>385.54935</v>
      </c>
      <c r="AJ2" s="61">
        <v>1432.1878999999999</v>
      </c>
      <c r="AK2" s="61">
        <v>7260.6149999999998</v>
      </c>
      <c r="AL2" s="61">
        <v>289.63195999999999</v>
      </c>
      <c r="AM2" s="61">
        <v>3677.4962999999998</v>
      </c>
      <c r="AN2" s="61">
        <v>112.249985</v>
      </c>
      <c r="AO2" s="61">
        <v>16.496155000000002</v>
      </c>
      <c r="AP2" s="61">
        <v>11.712071999999999</v>
      </c>
      <c r="AQ2" s="61">
        <v>4.7840819999999997</v>
      </c>
      <c r="AR2" s="61">
        <v>10.737477</v>
      </c>
      <c r="AS2" s="61">
        <v>725.87009999999998</v>
      </c>
      <c r="AT2" s="61">
        <v>7.9711870000000004E-2</v>
      </c>
      <c r="AU2" s="61">
        <v>2.7361314000000001</v>
      </c>
      <c r="AV2" s="61">
        <v>218.23204000000001</v>
      </c>
      <c r="AW2" s="61">
        <v>90.213970000000003</v>
      </c>
      <c r="AX2" s="61">
        <v>0.18798155</v>
      </c>
      <c r="AY2" s="61">
        <v>1.64771</v>
      </c>
      <c r="AZ2" s="61">
        <v>436.68439999999998</v>
      </c>
      <c r="BA2" s="61">
        <v>46.286850000000001</v>
      </c>
      <c r="BB2" s="61">
        <v>15.711302</v>
      </c>
      <c r="BC2" s="61">
        <v>16.364885000000001</v>
      </c>
      <c r="BD2" s="61">
        <v>14.196059999999999</v>
      </c>
      <c r="BE2" s="61">
        <v>0.52407503</v>
      </c>
      <c r="BF2" s="61">
        <v>3.0194242</v>
      </c>
      <c r="BG2" s="61">
        <v>1.1101958E-2</v>
      </c>
      <c r="BH2" s="61">
        <v>5.4574459999999998E-2</v>
      </c>
      <c r="BI2" s="61">
        <v>4.1924330000000003E-2</v>
      </c>
      <c r="BJ2" s="61">
        <v>0.14578231999999999</v>
      </c>
      <c r="BK2" s="61">
        <v>8.5399680000000004E-4</v>
      </c>
      <c r="BL2" s="61">
        <v>0.49975312</v>
      </c>
      <c r="BM2" s="61">
        <v>4.1427474000000002</v>
      </c>
      <c r="BN2" s="61">
        <v>1.4715619</v>
      </c>
      <c r="BO2" s="61">
        <v>69.818860000000001</v>
      </c>
      <c r="BP2" s="61">
        <v>10.978902</v>
      </c>
      <c r="BQ2" s="61">
        <v>22.905667999999999</v>
      </c>
      <c r="BR2" s="61">
        <v>84.236549999999994</v>
      </c>
      <c r="BS2" s="61">
        <v>35.933190000000003</v>
      </c>
      <c r="BT2" s="61">
        <v>13.110371000000001</v>
      </c>
      <c r="BU2" s="61">
        <v>0.100803345</v>
      </c>
      <c r="BV2" s="61">
        <v>1.9938378E-2</v>
      </c>
      <c r="BW2" s="61">
        <v>0.8806252</v>
      </c>
      <c r="BX2" s="61">
        <v>1.2616391</v>
      </c>
      <c r="BY2" s="61">
        <v>0.18823212</v>
      </c>
      <c r="BZ2" s="61">
        <v>1.1016543E-3</v>
      </c>
      <c r="CA2" s="61">
        <v>1.2479594000000001</v>
      </c>
      <c r="CB2" s="61">
        <v>1.2867337E-2</v>
      </c>
      <c r="CC2" s="61">
        <v>0.28320706000000001</v>
      </c>
      <c r="CD2" s="61">
        <v>1.0826302999999999</v>
      </c>
      <c r="CE2" s="61">
        <v>6.2718935000000003E-2</v>
      </c>
      <c r="CF2" s="61">
        <v>6.7905599999999997E-2</v>
      </c>
      <c r="CG2" s="61">
        <v>2.9999999000000001E-6</v>
      </c>
      <c r="CH2" s="61">
        <v>4.2685675999999999E-2</v>
      </c>
      <c r="CI2" s="61">
        <v>1.5350373E-2</v>
      </c>
      <c r="CJ2" s="61">
        <v>2.3748269999999998</v>
      </c>
      <c r="CK2" s="61">
        <v>1.5776071999999999E-2</v>
      </c>
      <c r="CL2" s="61">
        <v>1.1645498000000001</v>
      </c>
      <c r="CM2" s="61">
        <v>3.6726694000000002</v>
      </c>
      <c r="CN2" s="61">
        <v>2025.36</v>
      </c>
      <c r="CO2" s="61">
        <v>3527.9612000000002</v>
      </c>
      <c r="CP2" s="61">
        <v>2198.2184999999999</v>
      </c>
      <c r="CQ2" s="61">
        <v>817.66089999999997</v>
      </c>
      <c r="CR2" s="61">
        <v>379.83931999999999</v>
      </c>
      <c r="CS2" s="61">
        <v>437.47660000000002</v>
      </c>
      <c r="CT2" s="61">
        <v>2027.8911000000001</v>
      </c>
      <c r="CU2" s="61">
        <v>1336.1797999999999</v>
      </c>
      <c r="CV2" s="61">
        <v>1411.9404</v>
      </c>
      <c r="CW2" s="61">
        <v>1485.3737000000001</v>
      </c>
      <c r="CX2" s="61">
        <v>438.36038000000002</v>
      </c>
      <c r="CY2" s="61">
        <v>2536.2566000000002</v>
      </c>
      <c r="CZ2" s="61">
        <v>1477.2825</v>
      </c>
      <c r="DA2" s="61">
        <v>2871.3962000000001</v>
      </c>
      <c r="DB2" s="61">
        <v>2722.8850000000002</v>
      </c>
      <c r="DC2" s="61">
        <v>4152.0785999999998</v>
      </c>
      <c r="DD2" s="61">
        <v>7461.9110000000001</v>
      </c>
      <c r="DE2" s="61">
        <v>1568.9437</v>
      </c>
      <c r="DF2" s="61">
        <v>3490.7292000000002</v>
      </c>
      <c r="DG2" s="61">
        <v>1643.9076</v>
      </c>
      <c r="DH2" s="61">
        <v>77.247055000000003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46.286850000000001</v>
      </c>
      <c r="B6">
        <f>BB2</f>
        <v>15.711302</v>
      </c>
      <c r="C6">
        <f>BC2</f>
        <v>16.364885000000001</v>
      </c>
      <c r="D6">
        <f>BD2</f>
        <v>14.196059999999999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C12" sqref="C1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32608</v>
      </c>
      <c r="C2" s="56">
        <f ca="1">YEAR(TODAY())-YEAR(B2)+IF(TODAY()&gt;=DATE(YEAR(TODAY()),MONTH(B2),DAY(B2)),0,-1)</f>
        <v>32</v>
      </c>
      <c r="E2" s="52">
        <v>171.7</v>
      </c>
      <c r="F2" s="53" t="s">
        <v>275</v>
      </c>
      <c r="G2" s="52">
        <v>51.8</v>
      </c>
      <c r="H2" s="51" t="s">
        <v>40</v>
      </c>
      <c r="I2" s="72">
        <f>ROUND(G3/E3^2,1)</f>
        <v>17.600000000000001</v>
      </c>
    </row>
    <row r="3" spans="1:9" x14ac:dyDescent="0.3">
      <c r="E3" s="51">
        <f>E2/100</f>
        <v>1.7169999999999999</v>
      </c>
      <c r="F3" s="51" t="s">
        <v>39</v>
      </c>
      <c r="G3" s="51">
        <f>G2</f>
        <v>51.8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44319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김아름, ID : H1900700)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10일 14:52:04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46" sqref="Y4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44319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32</v>
      </c>
      <c r="G12" s="94"/>
      <c r="H12" s="94"/>
      <c r="I12" s="94"/>
      <c r="K12" s="123">
        <f>'개인정보 및 신체계측 입력'!E2</f>
        <v>171.7</v>
      </c>
      <c r="L12" s="124"/>
      <c r="M12" s="117">
        <f>'개인정보 및 신체계측 입력'!G2</f>
        <v>51.8</v>
      </c>
      <c r="N12" s="118"/>
      <c r="O12" s="113" t="s">
        <v>270</v>
      </c>
      <c r="P12" s="107"/>
      <c r="Q12" s="90">
        <f>'개인정보 및 신체계측 입력'!I2</f>
        <v>17.600000000000001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김아름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73.224999999999994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11.817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14.958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13.3</v>
      </c>
      <c r="L72" s="36" t="s">
        <v>52</v>
      </c>
      <c r="M72" s="36">
        <f>ROUND('DRIs DATA'!K8,1)</f>
        <v>5.5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97.13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207.52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111.19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117.35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94.12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484.04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164.96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1900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2021-08-10T05:54:47Z</dcterms:modified>
</cp:coreProperties>
</file>